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e-my.sharepoint.com/personal/endp00_vse_cz/Documents/Tajemnik/VZ/2025/ERDF - sklep/_po revizi PK 2025-04-3/"/>
    </mc:Choice>
  </mc:AlternateContent>
  <xr:revisionPtr revIDLastSave="30" documentId="8_{75A60B48-A851-49F5-BF2D-2D64D9253EF5}" xr6:coauthVersionLast="47" xr6:coauthVersionMax="47" xr10:uidLastSave="{00B5FE7B-C116-47D4-9DB8-2AF6ECA9D80F}"/>
  <workbookProtection workbookAlgorithmName="SHA-512" workbookHashValue="CmSNLysuJMPCLVqr8vNLIIQH1LsD9H+aPhWYfiNLaaRZdM4DhnxVigo85XRg9wmnN/DZOAM8EpYAyJcM5LLOCQ==" workbookSaltValue="tUGijdKVfVuRZ2Gt3ztq0Q==" workbookSpinCount="100000" lockStructure="1"/>
  <bookViews>
    <workbookView xWindow="-110" yWindow="-110" windowWidth="38620" windowHeight="20600" xr2:uid="{F66409D5-E79E-41B5-BC84-F6504ABA1643}"/>
  </bookViews>
  <sheets>
    <sheet name="Rekapitulace stavby" sheetId="1" r:id="rId1"/>
    <sheet name="Příloha č.1" sheetId="2" r:id="rId2"/>
    <sheet name="Příloha č.2" sheetId="3" r:id="rId3"/>
    <sheet name="Příloha č.3 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8" i="1" l="1"/>
  <c r="AN97" i="1"/>
  <c r="AN96" i="1"/>
  <c r="AN95" i="1"/>
  <c r="AN94" i="1" l="1"/>
  <c r="AG94" i="1"/>
  <c r="W29" i="1" l="1"/>
  <c r="AK29" i="1"/>
  <c r="W33" i="1"/>
  <c r="AM90" i="1"/>
  <c r="L90" i="1"/>
  <c r="AM89" i="1"/>
  <c r="L89" i="1"/>
  <c r="AM87" i="1"/>
  <c r="L87" i="1"/>
  <c r="L85" i="1"/>
  <c r="L84" i="1"/>
  <c r="W31" i="1" l="1"/>
  <c r="AK26" i="1"/>
  <c r="W32" i="1"/>
  <c r="AK35" i="1" l="1"/>
</calcChain>
</file>

<file path=xl/sharedStrings.xml><?xml version="1.0" encoding="utf-8"?>
<sst xmlns="http://schemas.openxmlformats.org/spreadsheetml/2006/main" count="232" uniqueCount="200">
  <si>
    <t>Export Komplet</t>
  </si>
  <si>
    <t/>
  </si>
  <si>
    <t>REKAPITULACE STAVBY</t>
  </si>
  <si>
    <t>Kód:</t>
  </si>
  <si>
    <t>Stavba:</t>
  </si>
  <si>
    <t>KSO:</t>
  </si>
  <si>
    <t>CC-CZ:</t>
  </si>
  <si>
    <t>Místo:</t>
  </si>
  <si>
    <t xml:space="preserve"> </t>
  </si>
  <si>
    <t>Datum:</t>
  </si>
  <si>
    <t>2. 5. 2024</t>
  </si>
  <si>
    <t>Zadavatel:</t>
  </si>
  <si>
    <t>IČ:</t>
  </si>
  <si>
    <t>VYSOKÁ ŠKOLA EKONOMICKÁ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</si>
  <si>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</si>
  <si>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</si>
  <si>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</si>
  <si>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</si>
  <si>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</si>
  <si>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</si>
  <si>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</si>
  <si>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</si>
  <si>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</si>
  <si>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</si>
  <si>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</si>
  <si>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</si>
  <si>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</si>
  <si>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</si>
  <si>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</si>
  <si>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</si>
  <si>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</si>
  <si>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</si>
  <si>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</si>
  <si>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</si>
  <si>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</si>
  <si>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</si>
  <si>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</si>
  <si>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</si>
  <si>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</si>
  <si>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</si>
  <si>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</si>
  <si>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</si>
  <si>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</si>
  <si>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</si>
  <si>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</si>
  <si>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</si>
  <si>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ST</t>
  </si>
  <si>
    <t>Stavební úpravy</t>
  </si>
  <si>
    <t>STA</t>
  </si>
  <si>
    <t>VZT</t>
  </si>
  <si>
    <t>Vzduchotechnika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</si>
  <si>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</si>
  <si>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</si>
  <si>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</si>
  <si>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</si>
  <si>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</si>
  <si>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</si>
  <si>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</si>
  <si>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</si>
  <si>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</si>
  <si>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</si>
  <si>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</si>
  <si>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</si>
  <si>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</si>
  <si>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</si>
  <si>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</si>
  <si>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</si>
  <si>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</si>
  <si>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</si>
  <si>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</si>
  <si>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</si>
  <si>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</si>
  <si>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</si>
  <si>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</si>
  <si>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</si>
  <si>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</si>
  <si>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</si>
  <si>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</si>
  <si>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</si>
  <si>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</si>
  <si>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</si>
  <si>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</si>
  <si>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</si>
  <si>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</si>
  <si>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</si>
  <si>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</si>
  <si>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</si>
  <si>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</si>
  <si>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</si>
  <si>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</si>
  <si>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</si>
  <si>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</si>
  <si>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</si>
  <si>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</si>
  <si>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</si>
  <si>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</si>
  <si>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</si>
  <si>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</si>
  <si>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</si>
  <si>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</si>
  <si>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</si>
  <si>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</si>
  <si>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</si>
  <si>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</si>
  <si>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</si>
  <si>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</si>
  <si>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</si>
  <si>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</si>
  <si>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</si>
  <si>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</si>
  <si>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</si>
  <si>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</si>
  <si>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</si>
  <si>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</si>
  <si>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</si>
  <si>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</si>
  <si>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</si>
  <si>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</si>
  <si>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</si>
  <si>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</si>
  <si>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</si>
  <si>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</si>
  <si>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</si>
  <si>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</si>
  <si>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</si>
  <si>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</si>
  <si>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</si>
  <si>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</si>
  <si>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</si>
  <si>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</si>
  <si>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</si>
  <si>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</si>
  <si>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</si>
  <si>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</si>
  <si>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</si>
  <si>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</si>
  <si>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</si>
  <si>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</si>
  <si>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</si>
  <si>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</si>
  <si>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</si>
  <si>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</si>
  <si>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</si>
  <si>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</si>
  <si>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</si>
  <si>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</si>
  <si>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</si>
  <si>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</si>
  <si>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</si>
  <si>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</si>
  <si>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</si>
  <si>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</si>
  <si>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</si>
  <si>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</si>
  <si>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</si>
  <si>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</si>
  <si>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</si>
  <si>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</si>
  <si>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</si>
  <si>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</si>
  <si>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</si>
  <si>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</si>
  <si>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Podrobné informace o vhodném postupu viz dokumentace:</t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</si>
  <si>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</si>
  <si>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</si>
  <si>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t>• mezinárodní standardy ISO 20887;</t>
  </si>
  <si>
    <r>
      <t xml:space="preserve">• Základní přehled o druhotných surovinách a recyklovaných výrobcích: </t>
    </r>
    <r>
      <rPr>
        <u/>
        <sz val="10"/>
        <color rgb="FF000000"/>
        <rFont val="Calibri"/>
        <family val="2"/>
        <charset val="238"/>
      </rPr>
      <t>http://www.recyklujmestavby.cz/</t>
    </r>
    <r>
      <rPr>
        <sz val="10"/>
        <color rgb="FF000000"/>
        <rFont val="Calibri"/>
        <family val="2"/>
        <charset val="238"/>
      </rPr>
      <t>.</t>
    </r>
  </si>
  <si>
    <t>Příloha č.2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</si>
  <si>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</si>
  <si>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</si>
  <si>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</si>
  <si>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</si>
  <si>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Příloha č.3</t>
  </si>
  <si>
    <t>V rámci plnění povinností podle této smlouvy je zhotovitel povinen dbát na to, aby jeho plnění splňovalo níže uvedené podmínky:</t>
  </si>
  <si>
    <t>•            Se stavebním odpadem včetně použitých obalů je nutné nakládat dle hierarchie odpadového hospodářství zejména ve smyslu zákona o odpadech a přílohy č. 24 k vyhlášce č. 273/2021 Sb., o podrobnostech nakládání s odpady, v platném znění. Zhotovitel je povinen předcházet vzniku odpadu. Jestliže nelze vzniku odpadu předejít, pak musí dojít k jeho přípravě k opětovnému použití – recyklaci, a to v úrovni nejméně 70 % (hmotnostních) stavebního a demoličního odpadu neklasifikovaného jako nebezpečný;</t>
  </si>
  <si>
    <t>Pro plnění podmínky významně nepoškozovat životní prostředí není nutné splnit definici odpadu dle zákona o odpadech – započítávají se i veškeré další materiály, které jsou ihned využity na staveništi a které se formálně nestanou odpadem dle právních předpisů.</t>
  </si>
  <si>
    <t>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</si>
  <si>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•            Jsou-li instalována tato zařízení k využívání vody, musí zhotovitel zajistit splnění následujících parametrů:</t>
  </si>
  <si>
    <t>•            Ze stavebních prvků a materiálů použitých při stavbě, které mohou přijít do styku s uživateli, se při zkouškách v souladu s podmínkami uvedenými v příloze XVII nařízení Evropského parlamentu a Rady (ES) č. 1907/2006 uvolňuje méně než 0,06 mg formaldehydu na m³ materiálu nebo prvku a při zkouškách podle normy CEN/EN 16516 a ISO 16000-3:2011 nebo jiných srovnatelných standardizovaných zkušebních podmínek a metod stanovení méně než 0,001 mg jiných karcinogenních těkavých organických sloučenin kategorie 1A a 1B na m³ materiálu nebo prvku.</t>
  </si>
  <si>
    <t>Dokladování: pro instalovaná zařízení k využívání vody: doložení spotřeby vody technickými listy výrobku, stavební certifikací nebo stávajícím štítkem výrobku v EU;  pro doložení výše uvedené podmínky pro stavební prvky a materiály použité při stavbě: doklad o shodě materiálů.</t>
  </si>
  <si>
    <t>•            Všechny dodávané spotřebiče musí splňovat nejvyšší dostupnou energetickou třídu dle příslušné legislativy pro daný typ spotřebiče (je-li relevantní).</t>
  </si>
  <si>
    <t>Dokladování: a) dokument dokládající energetickou třídu výrobku, např. kopie energetického štítku výrobku (je-li relevantní); nebo b) porovnání se spotřebiči obdobných typových a technických specifikací, ze kterého je patrné, že pořízený spotřebič má nejvyšší možnou energetickou třídu (je-li relevantní; pouze v případech, kdy energetická třída spotřebiče je nižší než „A“).</t>
  </si>
  <si>
    <t>Rozvody vody</t>
  </si>
  <si>
    <t>VOD</t>
  </si>
  <si>
    <t>EL</t>
  </si>
  <si>
    <t>Elektroinstalace</t>
  </si>
  <si>
    <t>4a</t>
  </si>
  <si>
    <t>4b</t>
  </si>
  <si>
    <t>4c</t>
  </si>
  <si>
    <t>4d</t>
  </si>
  <si>
    <t>VYSOKÁ ŠKOLA EKONOMICKÁ, Rekonstrukce, vybavení a bezpečnostní prvky FMJH (část a – Rekonstrukce stávajících sklepních prostor)</t>
  </si>
  <si>
    <t>Při instalaci světelných LED panelů, je nutné dodržet tyto technické specifikace:</t>
  </si>
  <si>
    <t>a) LED panely musí splňovat nejvyšší dostupnou energetickou třídu v dané kategorii pro maximální úsporu energie a vysokou účinnost.</t>
  </si>
  <si>
    <t>• Hospodářské subjekty provádějící stavební práce jsou povinné zajistit, aby nejméně 70 % hmotnostních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</si>
  <si>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a) dokument dokládající energetickou třídu výrobku, např. kopie energetického štítku výrobku (je-li relevantní); nebo</t>
  </si>
  <si>
    <t>b) porovnání se spotřebiči obdobných typových a technických specifikací, ze kterého je patrné, že pořízený spotřebič má nejvyšší možnou energetickou třídu (je-li relevantní; pouze v případech, kdy energetická třída spotřebiče je nižší než „A“)</t>
  </si>
  <si>
    <t>Dokladování pro instalované světelné LED panely:</t>
  </si>
  <si>
    <t>•            Při nakládání s odpady je zhotovitel je povinen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zahrazuje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</si>
  <si>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Stavební úpravy: Ing. Luboš Hummel (ČKAIT - 0100818)
Páteřní rozvody vody: Martin Cakl (ČKAIT - 0101841)
Potrubí vytápění, chladu a VZT: Ing. Roman Pecín (ČKAIT - 0100961)
Elektroinstalace: Ing. Pavel Zdeněk (ČKAIT - 0102684) a Ing. Vladimír Koutník (ČKAIT – 0014594)</t>
  </si>
  <si>
    <t>- Soupis prací je sestaven s využitím Cenové soustavy ÚRS - 2024 01
- V ceně položek jsou obsaženy veškeré náklady, které jsou potřeba k plnohodnotné realizaci těchto položek
- Cena každé položky zahrnuje zaměření in situ, výrobní dokumentaci, výrobu, dodávku, montáž, dopravu, přesuny hmot, detaily vč. úprav navazujících konstrukcí
- Cena každé položky zahrnuje veškerá duševní vlastnictví, projektové a inženýrské práce, které se k realizaci a používání předmětu položek váží
- Cena každé položky také zahrnuje její vzorování před její realizací v reálné velikosti na stavbě (vzorky mohou být vyžadovány i opakovaně)
- V souhrnné ceně díla je zohledněna hodnota zařízení staveniště
- Pokud se údaje v rozpočtu rozchází s jinými částmi dokumentace, platí data uvedená v rozpočtu
- Vzhledem ke skutečnosti, že nebyly provedeny sondy, doporučuje se oceňovat položky na základě vizuální obhlídky místa plnění
- Upozorňujeme, že rozsah skutečné realizace může být dle aktuální situace na staveništi menší než rozsah zpracovaný v projektové dokumentaci
- Nakládání s odpady vzniklými v průběhu provádění díla bude řízeno dle Přílohy č. 1
- Specifikace světelných LED panelů dle Přílohy č.2
- Další specifikace dodávek a požadavky na zpracování ceny dle Přílohy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</si>
</sst>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2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960000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8"/>
      <name val="Arial CE"/>
      <family val="2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sz val="12"/>
      <name val="Arial CE"/>
      <family val="2"/>
    </font>
    <font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color rgb="FF00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6" fillId="0" borderId="0"/>
    <xf numFmtId="0" fontId="24" fillId="2" borderId="14" applyNumberFormat="0" applyFont="0" applyAlignment="0" applyProtection="0"/>
  </cellStyleXfs>
  <cellXfs count="105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4" borderId="7" xfId="0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17" fillId="0" borderId="0" xfId="2" applyFont="1"/>
    <xf numFmtId="0" fontId="18" fillId="0" borderId="0" xfId="2" applyFont="1"/>
    <xf numFmtId="0" fontId="16" fillId="0" borderId="0" xfId="2"/>
    <xf numFmtId="0" fontId="19" fillId="0" borderId="0" xfId="2" applyFont="1"/>
    <xf numFmtId="0" fontId="20" fillId="0" borderId="0" xfId="2" applyFont="1"/>
    <xf numFmtId="15" fontId="20" fillId="0" borderId="0" xfId="2" applyNumberFormat="1" applyFont="1"/>
    <xf numFmtId="0" fontId="22" fillId="0" borderId="0" xfId="2" applyFont="1"/>
    <xf numFmtId="0" fontId="23" fillId="0" borderId="0" xfId="2" applyFont="1"/>
    <xf numFmtId="49" fontId="5" fillId="5" borderId="0" xfId="0" applyNumberFormat="1" applyFont="1" applyFill="1" applyAlignment="1">
      <alignment horizontal="left" vertical="center"/>
    </xf>
    <xf numFmtId="49" fontId="5" fillId="5" borderId="0" xfId="0" applyNumberFormat="1" applyFont="1" applyFill="1" applyAlignment="1" applyProtection="1">
      <alignment horizontal="left" vertical="center"/>
      <protection locked="0"/>
    </xf>
    <xf numFmtId="0" fontId="1" fillId="0" borderId="0" xfId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vertical="center"/>
    </xf>
    <xf numFmtId="0" fontId="4" fillId="0" borderId="12" xfId="0" applyFont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1" fillId="4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5" fillId="0" borderId="0" xfId="2" applyFont="1"/>
    <xf numFmtId="0" fontId="26" fillId="0" borderId="0" xfId="2" applyFont="1"/>
    <xf numFmtId="0" fontId="14" fillId="0" borderId="0" xfId="0" applyFont="1" applyAlignment="1">
      <alignment horizontal="left" vertical="center" wrapText="1"/>
    </xf>
    <xf numFmtId="4" fontId="15" fillId="2" borderId="14" xfId="3" applyNumberFormat="1" applyFont="1" applyAlignment="1">
      <alignment vertical="center"/>
    </xf>
    <xf numFmtId="0" fontId="15" fillId="2" borderId="14" xfId="3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2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/>
    <xf numFmtId="4" fontId="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11" fillId="0" borderId="0" xfId="0" quotePrefix="1" applyFont="1" applyAlignment="1">
      <alignment horizontal="left" vertical="center" wrapText="1"/>
    </xf>
    <xf numFmtId="0" fontId="22" fillId="0" borderId="0" xfId="2" applyFont="1" applyAlignment="1">
      <alignment horizontal="left" wrapText="1"/>
    </xf>
  </cellXfs>
  <cellStyles count="4">
    <cellStyle name="Hypertextový odkaz" xfId="1" builtinId="8"/>
    <cellStyle name="Normální" xfId="0" builtinId="0"/>
    <cellStyle name="Normální 2" xfId="2" xr:uid="{BF146AA7-A98A-46D1-A304-78130CF07634}"/>
    <cellStyle name="Poznámka" xfId="3" builtinId="1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16659-896A-4327-9670-7BCE53014515}">
  <dimension ref="A1:AQ100"/>
  <sheetViews>
    <sheetView showGridLines="0" tabSelected="1" topLeftCell="A58" workbookViewId="0"/>
  </sheetViews>
  <sheetFormatPr defaultRowHeight="14.5" x14ac:dyDescent="0.35"/>
  <cols>
    <col min="1" max="1" width="7.1796875" customWidth="1"/>
    <col min="2" max="2" width="1.453125" customWidth="1"/>
    <col min="3" max="3" width="3.54296875" customWidth="1"/>
    <col min="4" max="33" width="2.26953125" customWidth="1"/>
    <col min="34" max="34" width="2.81640625" customWidth="1"/>
    <col min="35" max="35" width="27.1796875" customWidth="1"/>
    <col min="36" max="37" width="2.1796875" customWidth="1"/>
    <col min="38" max="38" width="7.1796875" customWidth="1"/>
    <col min="39" max="39" width="2.81640625" customWidth="1"/>
    <col min="40" max="40" width="11.453125" customWidth="1"/>
    <col min="41" max="41" width="6.453125" customWidth="1"/>
    <col min="42" max="42" width="3.54296875" customWidth="1"/>
    <col min="43" max="43" width="9.7265625" customWidth="1"/>
  </cols>
  <sheetData>
    <row r="1" spans="1:43" x14ac:dyDescent="0.35">
      <c r="A1" s="1" t="s">
        <v>0</v>
      </c>
    </row>
    <row r="2" spans="1:43" ht="37" customHeight="1" x14ac:dyDescent="0.35"/>
    <row r="3" spans="1:43" ht="7" customHeight="1" x14ac:dyDescent="0.3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58"/>
    </row>
    <row r="4" spans="1:43" ht="25" customHeight="1" x14ac:dyDescent="0.35">
      <c r="B4" s="4"/>
      <c r="D4" s="5" t="s">
        <v>2</v>
      </c>
      <c r="AQ4" s="59"/>
    </row>
    <row r="5" spans="1:43" ht="12" customHeight="1" x14ac:dyDescent="0.35">
      <c r="B5" s="4"/>
      <c r="D5" s="6" t="s">
        <v>3</v>
      </c>
      <c r="K5" s="97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Q5" s="59"/>
    </row>
    <row r="6" spans="1:43" ht="37" customHeight="1" x14ac:dyDescent="0.35">
      <c r="B6" s="4"/>
      <c r="D6" s="7" t="s">
        <v>4</v>
      </c>
      <c r="K6" s="102" t="s">
        <v>190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Q6" s="59"/>
    </row>
    <row r="7" spans="1:43" ht="12" customHeight="1" x14ac:dyDescent="0.35">
      <c r="B7" s="4"/>
      <c r="D7" s="8" t="s">
        <v>5</v>
      </c>
      <c r="K7" s="9" t="s">
        <v>1</v>
      </c>
      <c r="AK7" s="8" t="s">
        <v>6</v>
      </c>
      <c r="AN7" s="9" t="s">
        <v>1</v>
      </c>
      <c r="AQ7" s="59"/>
    </row>
    <row r="8" spans="1:43" ht="12" customHeight="1" x14ac:dyDescent="0.35">
      <c r="B8" s="4"/>
      <c r="D8" s="8" t="s">
        <v>7</v>
      </c>
      <c r="K8" s="9" t="s">
        <v>8</v>
      </c>
      <c r="AK8" s="8" t="s">
        <v>9</v>
      </c>
      <c r="AN8" s="10" t="s">
        <v>10</v>
      </c>
      <c r="AQ8" s="59"/>
    </row>
    <row r="9" spans="1:43" ht="14.5" customHeight="1" x14ac:dyDescent="0.35">
      <c r="B9" s="4"/>
      <c r="AQ9" s="59"/>
    </row>
    <row r="10" spans="1:43" ht="12" customHeight="1" x14ac:dyDescent="0.35">
      <c r="B10" s="4"/>
      <c r="D10" s="8" t="s">
        <v>11</v>
      </c>
      <c r="AK10" s="8" t="s">
        <v>12</v>
      </c>
      <c r="AN10" s="9" t="s">
        <v>1</v>
      </c>
      <c r="AQ10" s="59"/>
    </row>
    <row r="11" spans="1:43" ht="18.649999999999999" customHeight="1" x14ac:dyDescent="0.35">
      <c r="B11" s="4"/>
      <c r="E11" s="9" t="s">
        <v>13</v>
      </c>
      <c r="AK11" s="8" t="s">
        <v>14</v>
      </c>
      <c r="AN11" s="9" t="s">
        <v>1</v>
      </c>
      <c r="AQ11" s="59"/>
    </row>
    <row r="12" spans="1:43" ht="7" customHeight="1" x14ac:dyDescent="0.35">
      <c r="B12" s="4"/>
      <c r="AQ12" s="59"/>
    </row>
    <row r="13" spans="1:43" ht="12" customHeight="1" x14ac:dyDescent="0.35">
      <c r="B13" s="4"/>
      <c r="D13" s="8" t="s">
        <v>15</v>
      </c>
      <c r="AK13" s="8" t="s">
        <v>12</v>
      </c>
      <c r="AN13" s="11" t="s">
        <v>16</v>
      </c>
      <c r="AQ13" s="59"/>
    </row>
    <row r="14" spans="1:43" x14ac:dyDescent="0.35">
      <c r="B14" s="4"/>
      <c r="E14" s="55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45"/>
      <c r="AJ14" s="45"/>
      <c r="AK14" s="8" t="s">
        <v>14</v>
      </c>
      <c r="AN14" s="11" t="s">
        <v>16</v>
      </c>
      <c r="AQ14" s="59"/>
    </row>
    <row r="15" spans="1:43" ht="7" customHeight="1" x14ac:dyDescent="0.35">
      <c r="B15" s="4"/>
      <c r="AQ15" s="59"/>
    </row>
    <row r="16" spans="1:43" ht="12" customHeight="1" x14ac:dyDescent="0.35">
      <c r="B16" s="4"/>
      <c r="D16" s="8" t="s">
        <v>17</v>
      </c>
      <c r="AK16" s="8" t="s">
        <v>12</v>
      </c>
      <c r="AN16" s="9" t="s">
        <v>1</v>
      </c>
      <c r="AQ16" s="59"/>
    </row>
    <row r="17" spans="2:43" ht="66" customHeight="1" x14ac:dyDescent="0.35">
      <c r="B17" s="4"/>
      <c r="E17" s="77" t="s">
        <v>198</v>
      </c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K17" s="8" t="s">
        <v>14</v>
      </c>
      <c r="AN17" s="9" t="s">
        <v>1</v>
      </c>
      <c r="AQ17" s="59"/>
    </row>
    <row r="18" spans="2:43" ht="7" customHeight="1" x14ac:dyDescent="0.35">
      <c r="B18" s="4"/>
      <c r="AQ18" s="59"/>
    </row>
    <row r="19" spans="2:43" ht="12" customHeight="1" x14ac:dyDescent="0.35">
      <c r="B19" s="4"/>
      <c r="D19" s="8" t="s">
        <v>18</v>
      </c>
      <c r="AK19" s="8" t="s">
        <v>12</v>
      </c>
      <c r="AN19" s="9" t="s">
        <v>1</v>
      </c>
      <c r="AQ19" s="59"/>
    </row>
    <row r="20" spans="2:43" ht="18.649999999999999" customHeight="1" x14ac:dyDescent="0.35">
      <c r="B20" s="4"/>
      <c r="E20" s="9"/>
      <c r="AK20" s="8" t="s">
        <v>14</v>
      </c>
      <c r="AN20" s="9" t="s">
        <v>1</v>
      </c>
      <c r="AQ20" s="59"/>
    </row>
    <row r="21" spans="2:43" ht="7" customHeight="1" x14ac:dyDescent="0.35">
      <c r="B21" s="4"/>
      <c r="AQ21" s="59"/>
    </row>
    <row r="22" spans="2:43" ht="12" customHeight="1" x14ac:dyDescent="0.35">
      <c r="B22" s="4"/>
      <c r="D22" s="8" t="s">
        <v>19</v>
      </c>
      <c r="AQ22" s="59"/>
    </row>
    <row r="23" spans="2:43" ht="146" customHeight="1" x14ac:dyDescent="0.35">
      <c r="B23" s="4"/>
      <c r="D23" s="103" t="s">
        <v>199</v>
      </c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Q23" s="59"/>
    </row>
    <row r="24" spans="2:43" ht="7" customHeight="1" x14ac:dyDescent="0.35">
      <c r="B24" s="4"/>
      <c r="AQ24" s="59"/>
    </row>
    <row r="25" spans="2:43" ht="7" customHeight="1" x14ac:dyDescent="0.35">
      <c r="B25" s="4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Q25" s="59"/>
    </row>
    <row r="26" spans="2:43" s="13" customFormat="1" ht="25.9" customHeight="1" x14ac:dyDescent="0.35">
      <c r="B26" s="14"/>
      <c r="D26" s="15" t="s">
        <v>20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99">
        <f>ROUND(AG94,2)</f>
        <v>0</v>
      </c>
      <c r="AL26" s="100"/>
      <c r="AM26" s="100"/>
      <c r="AN26" s="100"/>
      <c r="AO26" s="100"/>
      <c r="AQ26" s="60"/>
    </row>
    <row r="27" spans="2:43" s="13" customFormat="1" ht="7" customHeight="1" x14ac:dyDescent="0.35">
      <c r="B27" s="14"/>
      <c r="AQ27" s="60"/>
    </row>
    <row r="28" spans="2:43" s="13" customFormat="1" x14ac:dyDescent="0.35">
      <c r="B28" s="14"/>
      <c r="L28" s="101" t="s">
        <v>21</v>
      </c>
      <c r="M28" s="101"/>
      <c r="N28" s="101"/>
      <c r="O28" s="101"/>
      <c r="P28" s="101"/>
      <c r="W28" s="101" t="s">
        <v>22</v>
      </c>
      <c r="X28" s="101"/>
      <c r="Y28" s="101"/>
      <c r="Z28" s="101"/>
      <c r="AA28" s="101"/>
      <c r="AB28" s="101"/>
      <c r="AC28" s="101"/>
      <c r="AD28" s="101"/>
      <c r="AE28" s="101"/>
      <c r="AK28" s="101" t="s">
        <v>23</v>
      </c>
      <c r="AL28" s="101"/>
      <c r="AM28" s="101"/>
      <c r="AN28" s="101"/>
      <c r="AO28" s="101"/>
      <c r="AQ28" s="60"/>
    </row>
    <row r="29" spans="2:43" s="17" customFormat="1" ht="14.5" customHeight="1" x14ac:dyDescent="0.35">
      <c r="B29" s="18"/>
      <c r="D29" s="8" t="s">
        <v>24</v>
      </c>
      <c r="F29" s="8" t="s">
        <v>25</v>
      </c>
      <c r="L29" s="81">
        <v>0.21</v>
      </c>
      <c r="M29" s="82"/>
      <c r="N29" s="82"/>
      <c r="O29" s="82"/>
      <c r="P29" s="82"/>
      <c r="W29" s="83">
        <f>AG94</f>
        <v>0</v>
      </c>
      <c r="X29" s="82"/>
      <c r="Y29" s="82"/>
      <c r="Z29" s="82"/>
      <c r="AA29" s="82"/>
      <c r="AB29" s="82"/>
      <c r="AC29" s="82"/>
      <c r="AD29" s="82"/>
      <c r="AE29" s="82"/>
      <c r="AK29" s="83">
        <f>AN94-AG94</f>
        <v>0</v>
      </c>
      <c r="AL29" s="82"/>
      <c r="AM29" s="82"/>
      <c r="AN29" s="82"/>
      <c r="AO29" s="82"/>
      <c r="AQ29" s="61"/>
    </row>
    <row r="30" spans="2:43" s="17" customFormat="1" ht="14.5" customHeight="1" x14ac:dyDescent="0.35">
      <c r="B30" s="18"/>
      <c r="F30" s="8" t="s">
        <v>26</v>
      </c>
      <c r="L30" s="81">
        <v>0.12</v>
      </c>
      <c r="M30" s="82"/>
      <c r="N30" s="82"/>
      <c r="O30" s="82"/>
      <c r="P30" s="82"/>
      <c r="W30" s="83">
        <v>0</v>
      </c>
      <c r="X30" s="82"/>
      <c r="Y30" s="82"/>
      <c r="Z30" s="82"/>
      <c r="AA30" s="82"/>
      <c r="AB30" s="82"/>
      <c r="AC30" s="82"/>
      <c r="AD30" s="82"/>
      <c r="AE30" s="82"/>
      <c r="AK30" s="83">
        <v>0</v>
      </c>
      <c r="AL30" s="82"/>
      <c r="AM30" s="82"/>
      <c r="AN30" s="82"/>
      <c r="AO30" s="82"/>
      <c r="AQ30" s="61"/>
    </row>
    <row r="31" spans="2:43" s="17" customFormat="1" ht="14.5" hidden="1" customHeight="1" x14ac:dyDescent="0.35">
      <c r="B31" s="18"/>
      <c r="F31" s="8" t="s">
        <v>27</v>
      </c>
      <c r="L31" s="81">
        <v>0.21</v>
      </c>
      <c r="M31" s="82"/>
      <c r="N31" s="82"/>
      <c r="O31" s="82"/>
      <c r="P31" s="82"/>
      <c r="W31" s="83" t="e">
        <f>ROUND(#REF!, 2)</f>
        <v>#REF!</v>
      </c>
      <c r="X31" s="82"/>
      <c r="Y31" s="82"/>
      <c r="Z31" s="82"/>
      <c r="AA31" s="82"/>
      <c r="AB31" s="82"/>
      <c r="AC31" s="82"/>
      <c r="AD31" s="82"/>
      <c r="AE31" s="82"/>
      <c r="AK31" s="83">
        <v>0</v>
      </c>
      <c r="AL31" s="82"/>
      <c r="AM31" s="82"/>
      <c r="AN31" s="82"/>
      <c r="AO31" s="82"/>
      <c r="AQ31" s="61"/>
    </row>
    <row r="32" spans="2:43" s="17" customFormat="1" ht="14.5" hidden="1" customHeight="1" x14ac:dyDescent="0.35">
      <c r="B32" s="18"/>
      <c r="F32" s="8" t="s">
        <v>28</v>
      </c>
      <c r="L32" s="81">
        <v>0.12</v>
      </c>
      <c r="M32" s="82"/>
      <c r="N32" s="82"/>
      <c r="O32" s="82"/>
      <c r="P32" s="82"/>
      <c r="W32" s="83" t="e">
        <f>ROUND(#REF!, 2)</f>
        <v>#REF!</v>
      </c>
      <c r="X32" s="82"/>
      <c r="Y32" s="82"/>
      <c r="Z32" s="82"/>
      <c r="AA32" s="82"/>
      <c r="AB32" s="82"/>
      <c r="AC32" s="82"/>
      <c r="AD32" s="82"/>
      <c r="AE32" s="82"/>
      <c r="AK32" s="83">
        <v>0</v>
      </c>
      <c r="AL32" s="82"/>
      <c r="AM32" s="82"/>
      <c r="AN32" s="82"/>
      <c r="AO32" s="82"/>
      <c r="AQ32" s="61"/>
    </row>
    <row r="33" spans="2:43" s="17" customFormat="1" ht="14.5" hidden="1" customHeight="1" x14ac:dyDescent="0.35">
      <c r="B33" s="18"/>
      <c r="F33" s="8" t="s">
        <v>29</v>
      </c>
      <c r="L33" s="81">
        <v>0</v>
      </c>
      <c r="M33" s="82"/>
      <c r="N33" s="82"/>
      <c r="O33" s="82"/>
      <c r="P33" s="82"/>
      <c r="W33" s="83" t="e">
        <f>ROUND(#REF!, 2)</f>
        <v>#REF!</v>
      </c>
      <c r="X33" s="82"/>
      <c r="Y33" s="82"/>
      <c r="Z33" s="82"/>
      <c r="AA33" s="82"/>
      <c r="AB33" s="82"/>
      <c r="AC33" s="82"/>
      <c r="AD33" s="82"/>
      <c r="AE33" s="82"/>
      <c r="AK33" s="83">
        <v>0</v>
      </c>
      <c r="AL33" s="82"/>
      <c r="AM33" s="82"/>
      <c r="AN33" s="82"/>
      <c r="AO33" s="82"/>
      <c r="AQ33" s="61"/>
    </row>
    <row r="34" spans="2:43" s="13" customFormat="1" ht="7" customHeight="1" x14ac:dyDescent="0.35">
      <c r="B34" s="14"/>
      <c r="AQ34" s="60"/>
    </row>
    <row r="35" spans="2:43" s="13" customFormat="1" ht="25.9" customHeight="1" x14ac:dyDescent="0.35">
      <c r="B35" s="14"/>
      <c r="C35" s="19"/>
      <c r="D35" s="20" t="s">
        <v>30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 t="s">
        <v>31</v>
      </c>
      <c r="U35" s="21"/>
      <c r="V35" s="21"/>
      <c r="W35" s="21"/>
      <c r="X35" s="84" t="s">
        <v>32</v>
      </c>
      <c r="Y35" s="85"/>
      <c r="Z35" s="85"/>
      <c r="AA35" s="85"/>
      <c r="AB35" s="85"/>
      <c r="AC35" s="21"/>
      <c r="AD35" s="21"/>
      <c r="AE35" s="21"/>
      <c r="AF35" s="21"/>
      <c r="AG35" s="21"/>
      <c r="AH35" s="21"/>
      <c r="AI35" s="21"/>
      <c r="AJ35" s="21"/>
      <c r="AK35" s="86">
        <f>SUM(AK26:AK33)</f>
        <v>0</v>
      </c>
      <c r="AL35" s="85"/>
      <c r="AM35" s="85"/>
      <c r="AN35" s="85"/>
      <c r="AO35" s="87"/>
      <c r="AP35" s="19"/>
      <c r="AQ35" s="62"/>
    </row>
    <row r="36" spans="2:43" s="13" customFormat="1" ht="7" customHeight="1" x14ac:dyDescent="0.35">
      <c r="B36" s="14"/>
      <c r="AQ36" s="60"/>
    </row>
    <row r="37" spans="2:43" s="13" customFormat="1" ht="14.5" customHeight="1" x14ac:dyDescent="0.35">
      <c r="B37" s="14"/>
      <c r="AQ37" s="60"/>
    </row>
    <row r="38" spans="2:43" ht="14.5" customHeight="1" x14ac:dyDescent="0.35">
      <c r="B38" s="4"/>
      <c r="AQ38" s="59"/>
    </row>
    <row r="39" spans="2:43" ht="14.5" customHeight="1" x14ac:dyDescent="0.35">
      <c r="B39" s="4"/>
      <c r="AQ39" s="59"/>
    </row>
    <row r="40" spans="2:43" ht="14.5" customHeight="1" x14ac:dyDescent="0.35">
      <c r="B40" s="4"/>
      <c r="AQ40" s="59"/>
    </row>
    <row r="41" spans="2:43" ht="14.5" customHeight="1" x14ac:dyDescent="0.35">
      <c r="B41" s="4"/>
      <c r="AQ41" s="59"/>
    </row>
    <row r="42" spans="2:43" ht="14.5" customHeight="1" x14ac:dyDescent="0.35">
      <c r="B42" s="4"/>
      <c r="AQ42" s="59"/>
    </row>
    <row r="43" spans="2:43" ht="14.5" customHeight="1" x14ac:dyDescent="0.35">
      <c r="B43" s="4"/>
      <c r="AQ43" s="59"/>
    </row>
    <row r="44" spans="2:43" ht="14.5" customHeight="1" x14ac:dyDescent="0.35">
      <c r="B44" s="4"/>
      <c r="AQ44" s="59"/>
    </row>
    <row r="45" spans="2:43" ht="14.5" customHeight="1" x14ac:dyDescent="0.35">
      <c r="B45" s="4"/>
      <c r="AQ45" s="59"/>
    </row>
    <row r="46" spans="2:43" ht="14.5" customHeight="1" x14ac:dyDescent="0.35">
      <c r="B46" s="4"/>
      <c r="AQ46" s="59"/>
    </row>
    <row r="47" spans="2:43" ht="14.5" customHeight="1" x14ac:dyDescent="0.35">
      <c r="B47" s="4"/>
      <c r="AQ47" s="59"/>
    </row>
    <row r="48" spans="2:43" ht="14.5" customHeight="1" x14ac:dyDescent="0.35">
      <c r="B48" s="4"/>
      <c r="AQ48" s="59"/>
    </row>
    <row r="49" spans="2:43" s="13" customFormat="1" ht="14.5" customHeight="1" x14ac:dyDescent="0.35">
      <c r="B49" s="14"/>
      <c r="D49" s="23" t="s">
        <v>33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3" t="s">
        <v>34</v>
      </c>
      <c r="AI49" s="24"/>
      <c r="AJ49" s="24"/>
      <c r="AK49" s="24"/>
      <c r="AL49" s="24"/>
      <c r="AM49" s="24"/>
      <c r="AN49" s="24"/>
      <c r="AO49" s="24"/>
      <c r="AQ49" s="60"/>
    </row>
    <row r="50" spans="2:43" x14ac:dyDescent="0.35">
      <c r="B50" s="4"/>
      <c r="AQ50" s="59"/>
    </row>
    <row r="51" spans="2:43" x14ac:dyDescent="0.35">
      <c r="B51" s="4"/>
      <c r="AQ51" s="59"/>
    </row>
    <row r="52" spans="2:43" x14ac:dyDescent="0.35">
      <c r="B52" s="4"/>
      <c r="AQ52" s="59"/>
    </row>
    <row r="53" spans="2:43" x14ac:dyDescent="0.35">
      <c r="B53" s="4"/>
      <c r="AQ53" s="59"/>
    </row>
    <row r="54" spans="2:43" x14ac:dyDescent="0.35">
      <c r="B54" s="4"/>
      <c r="AQ54" s="59"/>
    </row>
    <row r="55" spans="2:43" x14ac:dyDescent="0.35">
      <c r="B55" s="4"/>
      <c r="AQ55" s="59"/>
    </row>
    <row r="56" spans="2:43" x14ac:dyDescent="0.35">
      <c r="B56" s="4"/>
      <c r="AQ56" s="59"/>
    </row>
    <row r="57" spans="2:43" x14ac:dyDescent="0.35">
      <c r="B57" s="4"/>
      <c r="AQ57" s="59"/>
    </row>
    <row r="58" spans="2:43" x14ac:dyDescent="0.35">
      <c r="B58" s="4"/>
      <c r="AQ58" s="59"/>
    </row>
    <row r="59" spans="2:43" x14ac:dyDescent="0.35">
      <c r="B59" s="4"/>
      <c r="AQ59" s="59"/>
    </row>
    <row r="60" spans="2:43" s="13" customFormat="1" x14ac:dyDescent="0.35">
      <c r="B60" s="14"/>
      <c r="D60" s="25" t="s">
        <v>35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5" t="s">
        <v>36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5" t="s">
        <v>35</v>
      </c>
      <c r="AI60" s="16"/>
      <c r="AJ60" s="16"/>
      <c r="AK60" s="16"/>
      <c r="AL60" s="16"/>
      <c r="AM60" s="25" t="s">
        <v>36</v>
      </c>
      <c r="AN60" s="16"/>
      <c r="AO60" s="16"/>
      <c r="AQ60" s="60"/>
    </row>
    <row r="61" spans="2:43" x14ac:dyDescent="0.35">
      <c r="B61" s="4"/>
      <c r="AQ61" s="59"/>
    </row>
    <row r="62" spans="2:43" x14ac:dyDescent="0.35">
      <c r="B62" s="4"/>
      <c r="AQ62" s="59"/>
    </row>
    <row r="63" spans="2:43" x14ac:dyDescent="0.35">
      <c r="B63" s="4"/>
      <c r="AQ63" s="59"/>
    </row>
    <row r="64" spans="2:43" s="13" customFormat="1" x14ac:dyDescent="0.35">
      <c r="B64" s="14"/>
      <c r="D64" s="23" t="s">
        <v>37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3" t="s">
        <v>38</v>
      </c>
      <c r="AI64" s="24"/>
      <c r="AJ64" s="24"/>
      <c r="AK64" s="24"/>
      <c r="AL64" s="24"/>
      <c r="AM64" s="24"/>
      <c r="AN64" s="24"/>
      <c r="AO64" s="24"/>
      <c r="AQ64" s="60"/>
    </row>
    <row r="65" spans="2:43" x14ac:dyDescent="0.35">
      <c r="B65" s="4"/>
      <c r="AQ65" s="59"/>
    </row>
    <row r="66" spans="2:43" x14ac:dyDescent="0.35">
      <c r="B66" s="4"/>
      <c r="AQ66" s="59"/>
    </row>
    <row r="67" spans="2:43" x14ac:dyDescent="0.35">
      <c r="B67" s="4"/>
      <c r="AQ67" s="59"/>
    </row>
    <row r="68" spans="2:43" x14ac:dyDescent="0.35">
      <c r="B68" s="4"/>
      <c r="AQ68" s="59"/>
    </row>
    <row r="69" spans="2:43" x14ac:dyDescent="0.35">
      <c r="B69" s="4"/>
      <c r="AQ69" s="59"/>
    </row>
    <row r="70" spans="2:43" x14ac:dyDescent="0.35">
      <c r="B70" s="4"/>
      <c r="AQ70" s="59"/>
    </row>
    <row r="71" spans="2:43" x14ac:dyDescent="0.35">
      <c r="B71" s="4"/>
      <c r="AQ71" s="59"/>
    </row>
    <row r="72" spans="2:43" x14ac:dyDescent="0.35">
      <c r="B72" s="4"/>
      <c r="AQ72" s="59"/>
    </row>
    <row r="73" spans="2:43" x14ac:dyDescent="0.35">
      <c r="B73" s="4"/>
      <c r="AQ73" s="59"/>
    </row>
    <row r="74" spans="2:43" x14ac:dyDescent="0.35">
      <c r="B74" s="4"/>
      <c r="AQ74" s="59"/>
    </row>
    <row r="75" spans="2:43" s="13" customFormat="1" x14ac:dyDescent="0.35">
      <c r="B75" s="14"/>
      <c r="D75" s="25" t="s">
        <v>35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5" t="s">
        <v>36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5" t="s">
        <v>35</v>
      </c>
      <c r="AI75" s="16"/>
      <c r="AJ75" s="16"/>
      <c r="AK75" s="16"/>
      <c r="AL75" s="16"/>
      <c r="AM75" s="25" t="s">
        <v>36</v>
      </c>
      <c r="AN75" s="16"/>
      <c r="AO75" s="16"/>
      <c r="AQ75" s="60"/>
    </row>
    <row r="76" spans="2:43" s="13" customFormat="1" x14ac:dyDescent="0.35">
      <c r="B76" s="14"/>
      <c r="AQ76" s="60"/>
    </row>
    <row r="77" spans="2:43" s="13" customFormat="1" ht="7" customHeight="1" x14ac:dyDescent="0.35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63"/>
    </row>
    <row r="78" spans="2:43" x14ac:dyDescent="0.35">
      <c r="AQ78" s="59"/>
    </row>
    <row r="79" spans="2:43" x14ac:dyDescent="0.35">
      <c r="AQ79" s="59"/>
    </row>
    <row r="80" spans="2:43" x14ac:dyDescent="0.35">
      <c r="AQ80" s="59"/>
    </row>
    <row r="81" spans="1:43" s="13" customFormat="1" ht="7" customHeight="1" x14ac:dyDescent="0.35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64"/>
    </row>
    <row r="82" spans="1:43" s="13" customFormat="1" ht="25" customHeight="1" x14ac:dyDescent="0.35">
      <c r="B82" s="14"/>
      <c r="C82" s="5" t="s">
        <v>39</v>
      </c>
      <c r="AQ82" s="60"/>
    </row>
    <row r="83" spans="1:43" s="13" customFormat="1" ht="7" customHeight="1" x14ac:dyDescent="0.35">
      <c r="B83" s="14"/>
      <c r="AQ83" s="60"/>
    </row>
    <row r="84" spans="1:43" s="30" customFormat="1" ht="12" customHeight="1" x14ac:dyDescent="0.35">
      <c r="B84" s="31"/>
      <c r="C84" s="8" t="s">
        <v>3</v>
      </c>
      <c r="L84" s="30">
        <f>K5</f>
        <v>0</v>
      </c>
      <c r="AQ84" s="65"/>
    </row>
    <row r="85" spans="1:43" s="32" customFormat="1" ht="37" customHeight="1" x14ac:dyDescent="0.35">
      <c r="B85" s="33"/>
      <c r="C85" s="34" t="s">
        <v>4</v>
      </c>
      <c r="L85" s="90" t="str">
        <f>K6</f>
        <v>VYSOKÁ ŠKOLA EKONOMICKÁ, Rekonstrukce, vybavení a bezpečnostní prvky FMJH (část a – Rekonstrukce stávajících sklepních prostor)</v>
      </c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Q85" s="66"/>
    </row>
    <row r="86" spans="1:43" s="13" customFormat="1" ht="7" customHeight="1" x14ac:dyDescent="0.35">
      <c r="B86" s="14"/>
      <c r="AQ86" s="60"/>
    </row>
    <row r="87" spans="1:43" s="13" customFormat="1" ht="12" customHeight="1" x14ac:dyDescent="0.35">
      <c r="B87" s="14"/>
      <c r="C87" s="8" t="s">
        <v>7</v>
      </c>
      <c r="L87" s="35" t="str">
        <f>IF(K8="","",K8)</f>
        <v xml:space="preserve"> </v>
      </c>
      <c r="AI87" s="8" t="s">
        <v>9</v>
      </c>
      <c r="AM87" s="78" t="str">
        <f>IF(AN8= "","",AN8)</f>
        <v>2. 5. 2024</v>
      </c>
      <c r="AN87" s="78"/>
      <c r="AQ87" s="60"/>
    </row>
    <row r="88" spans="1:43" s="13" customFormat="1" ht="7" customHeight="1" x14ac:dyDescent="0.35">
      <c r="B88" s="14"/>
      <c r="AQ88" s="60"/>
    </row>
    <row r="89" spans="1:43" s="13" customFormat="1" ht="25.75" customHeight="1" x14ac:dyDescent="0.35">
      <c r="B89" s="14"/>
      <c r="C89" s="8" t="s">
        <v>11</v>
      </c>
      <c r="L89" s="30" t="str">
        <f>IF(E11= "","",E11)</f>
        <v>VYSOKÁ ŠKOLA EKONOMICKÁ</v>
      </c>
      <c r="AI89" s="8" t="s">
        <v>17</v>
      </c>
      <c r="AM89" s="79" t="str">
        <f>IF(E17="","",E17)</f>
        <v>Stavební úpravy: Ing. Luboš Hummel (ČKAIT - 0100818)
Páteřní rozvody vody: Martin Cakl (ČKAIT - 0101841)
Potrubí vytápění, chladu a VZT: Ing. Roman Pecín (ČKAIT - 0100961)
Elektroinstalace: Ing. Pavel Zdeněk (ČKAIT - 0102684) a Ing. Vladimír Koutník (ČKAIT – 0014594)</v>
      </c>
      <c r="AN89" s="80"/>
      <c r="AO89" s="80"/>
      <c r="AP89" s="80"/>
      <c r="AQ89" s="60"/>
    </row>
    <row r="90" spans="1:43" s="13" customFormat="1" ht="15.25" customHeight="1" x14ac:dyDescent="0.35">
      <c r="B90" s="14"/>
      <c r="C90" s="8" t="s">
        <v>15</v>
      </c>
      <c r="L90" s="30">
        <f>IF(E14= "Vyplň údaj","",E14)</f>
        <v>0</v>
      </c>
      <c r="AI90" s="8" t="s">
        <v>18</v>
      </c>
      <c r="AM90" s="79" t="str">
        <f>IF(E20="","",E20)</f>
        <v/>
      </c>
      <c r="AN90" s="80"/>
      <c r="AO90" s="80"/>
      <c r="AP90" s="80"/>
      <c r="AQ90" s="60"/>
    </row>
    <row r="91" spans="1:43" s="13" customFormat="1" ht="10.75" customHeight="1" x14ac:dyDescent="0.35">
      <c r="B91" s="14"/>
      <c r="AQ91" s="60"/>
    </row>
    <row r="92" spans="1:43" s="13" customFormat="1" ht="29.25" customHeight="1" x14ac:dyDescent="0.35">
      <c r="B92" s="14"/>
      <c r="C92" s="92" t="s">
        <v>40</v>
      </c>
      <c r="D92" s="93"/>
      <c r="E92" s="93"/>
      <c r="F92" s="93"/>
      <c r="G92" s="93"/>
      <c r="H92" s="36"/>
      <c r="I92" s="94" t="s">
        <v>41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5" t="s">
        <v>42</v>
      </c>
      <c r="AH92" s="93"/>
      <c r="AI92" s="93"/>
      <c r="AJ92" s="93"/>
      <c r="AK92" s="93"/>
      <c r="AL92" s="93"/>
      <c r="AM92" s="93"/>
      <c r="AN92" s="94" t="s">
        <v>43</v>
      </c>
      <c r="AO92" s="93"/>
      <c r="AP92" s="96"/>
      <c r="AQ92" s="67" t="s">
        <v>44</v>
      </c>
    </row>
    <row r="93" spans="1:43" s="13" customFormat="1" ht="10.75" customHeight="1" x14ac:dyDescent="0.35">
      <c r="B93" s="14"/>
      <c r="AQ93" s="60"/>
    </row>
    <row r="94" spans="1:43" s="37" customFormat="1" ht="32.5" customHeight="1" x14ac:dyDescent="0.35">
      <c r="B94" s="38"/>
      <c r="C94" s="39" t="s">
        <v>45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88">
        <f>ROUND(SUM(AG95:AG98),2)</f>
        <v>0</v>
      </c>
      <c r="AH94" s="88"/>
      <c r="AI94" s="88"/>
      <c r="AJ94" s="88"/>
      <c r="AK94" s="88"/>
      <c r="AL94" s="88"/>
      <c r="AM94" s="88"/>
      <c r="AN94" s="89">
        <f>SUM(AN95:AP98)</f>
        <v>0</v>
      </c>
      <c r="AO94" s="89"/>
      <c r="AP94" s="89"/>
      <c r="AQ94" s="68" t="s">
        <v>1</v>
      </c>
    </row>
    <row r="95" spans="1:43" s="44" customFormat="1" ht="16.5" customHeight="1" x14ac:dyDescent="0.35">
      <c r="A95" s="56"/>
      <c r="B95" s="41"/>
      <c r="C95" s="42" t="s">
        <v>186</v>
      </c>
      <c r="D95" s="72" t="s">
        <v>46</v>
      </c>
      <c r="E95" s="72"/>
      <c r="F95" s="72"/>
      <c r="G95" s="72"/>
      <c r="H95" s="72"/>
      <c r="I95" s="43"/>
      <c r="J95" s="72" t="s">
        <v>47</v>
      </c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3">
        <v>0</v>
      </c>
      <c r="AH95" s="74"/>
      <c r="AI95" s="74"/>
      <c r="AJ95" s="74"/>
      <c r="AK95" s="74"/>
      <c r="AL95" s="74"/>
      <c r="AM95" s="74"/>
      <c r="AN95" s="75">
        <f>ROUND(AG95*1.21,2)</f>
        <v>0</v>
      </c>
      <c r="AO95" s="76"/>
      <c r="AP95" s="76"/>
      <c r="AQ95" s="69" t="s">
        <v>48</v>
      </c>
    </row>
    <row r="96" spans="1:43" s="44" customFormat="1" ht="16.5" customHeight="1" x14ac:dyDescent="0.35">
      <c r="A96" s="56"/>
      <c r="B96" s="41"/>
      <c r="C96" s="42" t="s">
        <v>187</v>
      </c>
      <c r="D96" s="72" t="s">
        <v>183</v>
      </c>
      <c r="E96" s="72"/>
      <c r="F96" s="72"/>
      <c r="G96" s="72"/>
      <c r="H96" s="72"/>
      <c r="I96" s="43"/>
      <c r="J96" s="72" t="s">
        <v>182</v>
      </c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3">
        <v>0</v>
      </c>
      <c r="AH96" s="74"/>
      <c r="AI96" s="74"/>
      <c r="AJ96" s="74"/>
      <c r="AK96" s="74"/>
      <c r="AL96" s="74"/>
      <c r="AM96" s="74"/>
      <c r="AN96" s="75">
        <f>ROUND(AG96*1.21,2)</f>
        <v>0</v>
      </c>
      <c r="AO96" s="76"/>
      <c r="AP96" s="76"/>
      <c r="AQ96" s="69" t="s">
        <v>48</v>
      </c>
    </row>
    <row r="97" spans="1:43" s="44" customFormat="1" ht="16.5" customHeight="1" x14ac:dyDescent="0.35">
      <c r="A97" s="56"/>
      <c r="B97" s="41"/>
      <c r="C97" s="42" t="s">
        <v>188</v>
      </c>
      <c r="D97" s="72" t="s">
        <v>49</v>
      </c>
      <c r="E97" s="72"/>
      <c r="F97" s="72"/>
      <c r="G97" s="72"/>
      <c r="H97" s="72"/>
      <c r="I97" s="43"/>
      <c r="J97" s="72" t="s">
        <v>50</v>
      </c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3">
        <v>0</v>
      </c>
      <c r="AH97" s="74"/>
      <c r="AI97" s="74"/>
      <c r="AJ97" s="74"/>
      <c r="AK97" s="74"/>
      <c r="AL97" s="74"/>
      <c r="AM97" s="74"/>
      <c r="AN97" s="75">
        <f>ROUND(AG97*1.21,2)</f>
        <v>0</v>
      </c>
      <c r="AO97" s="76"/>
      <c r="AP97" s="76"/>
      <c r="AQ97" s="69" t="s">
        <v>48</v>
      </c>
    </row>
    <row r="98" spans="1:43" s="44" customFormat="1" ht="16.5" customHeight="1" x14ac:dyDescent="0.35">
      <c r="A98" s="56"/>
      <c r="B98" s="41"/>
      <c r="C98" s="42" t="s">
        <v>189</v>
      </c>
      <c r="D98" s="72" t="s">
        <v>184</v>
      </c>
      <c r="E98" s="72"/>
      <c r="F98" s="72"/>
      <c r="G98" s="72"/>
      <c r="H98" s="72"/>
      <c r="I98" s="57"/>
      <c r="J98" s="72" t="s">
        <v>185</v>
      </c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3">
        <v>0</v>
      </c>
      <c r="AH98" s="74"/>
      <c r="AI98" s="74"/>
      <c r="AJ98" s="74"/>
      <c r="AK98" s="74"/>
      <c r="AL98" s="74"/>
      <c r="AM98" s="74"/>
      <c r="AN98" s="75">
        <f>ROUND(AG98*1.21,2)</f>
        <v>0</v>
      </c>
      <c r="AO98" s="76"/>
      <c r="AP98" s="76"/>
      <c r="AQ98" s="69" t="s">
        <v>48</v>
      </c>
    </row>
    <row r="99" spans="1:43" s="13" customFormat="1" ht="30" customHeight="1" x14ac:dyDescent="0.35">
      <c r="B99" s="14"/>
      <c r="AQ99" s="60"/>
    </row>
    <row r="100" spans="1:43" s="13" customFormat="1" ht="7" customHeight="1" x14ac:dyDescent="0.35">
      <c r="B100" s="26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63"/>
    </row>
  </sheetData>
  <sheetProtection algorithmName="SHA-512" hashValue="KMvEUCqhiDidxQgzpx36dzXoHOm9l8Gg2T5fl+EdnzE5KRu2HRYQDsPXub9Va+kwqdVJRDeJGjru/bs2N14MNA==" saltValue="0xQ1GHIV2EQHNh0FQmEoLg==" spinCount="100000" sheet="1" objects="1" scenarios="1"/>
  <protectedRanges>
    <protectedRange sqref="AG95:AM98" name="Oblast1" securityDescriptor="O:WDG:WDD:(A;;CC;;;WD)"/>
  </protectedRanges>
  <mergeCells count="51">
    <mergeCell ref="L29:P29"/>
    <mergeCell ref="W29:AE29"/>
    <mergeCell ref="AK29:AO29"/>
    <mergeCell ref="L30:P30"/>
    <mergeCell ref="K6:AI6"/>
    <mergeCell ref="W30:AE30"/>
    <mergeCell ref="AK30:AO30"/>
    <mergeCell ref="D23:AO23"/>
    <mergeCell ref="K5:AO5"/>
    <mergeCell ref="AK26:AO26"/>
    <mergeCell ref="L28:P28"/>
    <mergeCell ref="W28:AE28"/>
    <mergeCell ref="AK28:AO28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D98:H98"/>
    <mergeCell ref="J98:AF98"/>
    <mergeCell ref="AG98:AM98"/>
    <mergeCell ref="AN98:AP98"/>
    <mergeCell ref="E17:AH17"/>
    <mergeCell ref="D96:H96"/>
    <mergeCell ref="J96:AF96"/>
    <mergeCell ref="AG96:AM96"/>
    <mergeCell ref="AN96:AP96"/>
    <mergeCell ref="AM87:AN87"/>
    <mergeCell ref="AM89:AP89"/>
    <mergeCell ref="L33:P33"/>
    <mergeCell ref="W33:AE33"/>
    <mergeCell ref="AK33:AO33"/>
    <mergeCell ref="X35:AB35"/>
    <mergeCell ref="AK35:AO3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CB4D2-03F9-420B-8822-815117C8E8A8}">
  <dimension ref="A1:B69"/>
  <sheetViews>
    <sheetView zoomScale="85" zoomScaleNormal="85" workbookViewId="0">
      <selection activeCell="K26" sqref="K26"/>
    </sheetView>
  </sheetViews>
  <sheetFormatPr defaultColWidth="9.1796875" defaultRowHeight="10" x14ac:dyDescent="0.2"/>
  <cols>
    <col min="1" max="1" width="9.81640625" style="48" customWidth="1"/>
    <col min="2" max="16384" width="9.1796875" style="48"/>
  </cols>
  <sheetData>
    <row r="1" spans="1:2" ht="18.649999999999999" customHeight="1" x14ac:dyDescent="0.35">
      <c r="A1" s="46" t="s">
        <v>51</v>
      </c>
      <c r="B1" s="47"/>
    </row>
    <row r="2" spans="1:2" ht="13" x14ac:dyDescent="0.3">
      <c r="A2" s="49"/>
    </row>
    <row r="3" spans="1:2" ht="13" x14ac:dyDescent="0.3">
      <c r="A3" s="49" t="s">
        <v>52</v>
      </c>
    </row>
    <row r="4" spans="1:2" ht="13" x14ac:dyDescent="0.3">
      <c r="A4" s="49" t="s">
        <v>53</v>
      </c>
    </row>
    <row r="5" spans="1:2" ht="13" x14ac:dyDescent="0.3">
      <c r="A5" s="50" t="s">
        <v>54</v>
      </c>
    </row>
    <row r="6" spans="1:2" ht="13" x14ac:dyDescent="0.3">
      <c r="A6" s="50" t="s">
        <v>55</v>
      </c>
    </row>
    <row r="7" spans="1:2" ht="13" x14ac:dyDescent="0.3">
      <c r="A7" s="51">
        <v>39660</v>
      </c>
    </row>
    <row r="8" spans="1:2" ht="13" x14ac:dyDescent="0.3">
      <c r="A8" s="50">
        <v>17</v>
      </c>
      <c r="B8" s="50" t="s">
        <v>56</v>
      </c>
    </row>
    <row r="9" spans="1:2" ht="13" x14ac:dyDescent="0.3">
      <c r="A9" s="50" t="s">
        <v>57</v>
      </c>
      <c r="B9" s="50" t="s">
        <v>58</v>
      </c>
    </row>
    <row r="10" spans="1:2" ht="13" x14ac:dyDescent="0.3">
      <c r="A10" s="50" t="s">
        <v>59</v>
      </c>
      <c r="B10" s="50" t="s">
        <v>60</v>
      </c>
    </row>
    <row r="11" spans="1:2" ht="13" x14ac:dyDescent="0.3">
      <c r="A11" s="50" t="s">
        <v>61</v>
      </c>
      <c r="B11" s="50" t="s">
        <v>62</v>
      </c>
    </row>
    <row r="12" spans="1:2" ht="13" x14ac:dyDescent="0.3">
      <c r="A12" s="50" t="s">
        <v>63</v>
      </c>
      <c r="B12" s="50" t="s">
        <v>64</v>
      </c>
    </row>
    <row r="13" spans="1:2" ht="13" x14ac:dyDescent="0.3">
      <c r="A13" s="50" t="s">
        <v>65</v>
      </c>
      <c r="B13" s="50" t="s">
        <v>66</v>
      </c>
    </row>
    <row r="14" spans="1:2" ht="13" x14ac:dyDescent="0.3">
      <c r="A14" s="50" t="s">
        <v>67</v>
      </c>
      <c r="B14" s="50" t="s">
        <v>68</v>
      </c>
    </row>
    <row r="15" spans="1:2" ht="13" x14ac:dyDescent="0.3">
      <c r="A15" s="50" t="s">
        <v>69</v>
      </c>
      <c r="B15" s="50" t="s">
        <v>70</v>
      </c>
    </row>
    <row r="16" spans="1:2" ht="13" x14ac:dyDescent="0.3">
      <c r="A16" s="50" t="s">
        <v>71</v>
      </c>
      <c r="B16" s="50" t="s">
        <v>72</v>
      </c>
    </row>
    <row r="17" spans="1:2" ht="13" x14ac:dyDescent="0.3">
      <c r="A17" s="50" t="s">
        <v>73</v>
      </c>
      <c r="B17" s="50" t="s">
        <v>74</v>
      </c>
    </row>
    <row r="18" spans="1:2" ht="13" x14ac:dyDescent="0.3">
      <c r="A18" s="50" t="s">
        <v>75</v>
      </c>
      <c r="B18" s="50" t="s">
        <v>76</v>
      </c>
    </row>
    <row r="19" spans="1:2" ht="13" x14ac:dyDescent="0.3">
      <c r="A19" s="50" t="s">
        <v>77</v>
      </c>
      <c r="B19" s="50" t="s">
        <v>78</v>
      </c>
    </row>
    <row r="20" spans="1:2" ht="13" x14ac:dyDescent="0.3">
      <c r="A20" s="50" t="s">
        <v>79</v>
      </c>
      <c r="B20" s="50" t="s">
        <v>80</v>
      </c>
    </row>
    <row r="21" spans="1:2" ht="13" x14ac:dyDescent="0.3">
      <c r="A21" s="50" t="s">
        <v>81</v>
      </c>
      <c r="B21" s="50" t="s">
        <v>82</v>
      </c>
    </row>
    <row r="22" spans="1:2" ht="13" x14ac:dyDescent="0.3">
      <c r="A22" s="50" t="s">
        <v>83</v>
      </c>
      <c r="B22" s="50" t="s">
        <v>84</v>
      </c>
    </row>
    <row r="23" spans="1:2" ht="13" x14ac:dyDescent="0.3">
      <c r="A23" s="50" t="s">
        <v>85</v>
      </c>
      <c r="B23" s="50" t="s">
        <v>86</v>
      </c>
    </row>
    <row r="24" spans="1:2" ht="13" x14ac:dyDescent="0.3">
      <c r="A24" s="50" t="s">
        <v>87</v>
      </c>
      <c r="B24" s="50" t="s">
        <v>88</v>
      </c>
    </row>
    <row r="25" spans="1:2" ht="13" x14ac:dyDescent="0.3">
      <c r="A25" s="50" t="s">
        <v>89</v>
      </c>
      <c r="B25" s="50" t="s">
        <v>90</v>
      </c>
    </row>
    <row r="26" spans="1:2" ht="13" x14ac:dyDescent="0.3">
      <c r="A26" s="50" t="s">
        <v>91</v>
      </c>
      <c r="B26" s="50" t="s">
        <v>92</v>
      </c>
    </row>
    <row r="27" spans="1:2" ht="13" x14ac:dyDescent="0.3">
      <c r="A27" s="50" t="s">
        <v>93</v>
      </c>
      <c r="B27" s="50" t="s">
        <v>94</v>
      </c>
    </row>
    <row r="28" spans="1:2" ht="13" x14ac:dyDescent="0.3">
      <c r="A28" s="50" t="s">
        <v>95</v>
      </c>
      <c r="B28" s="50" t="s">
        <v>96</v>
      </c>
    </row>
    <row r="29" spans="1:2" ht="13" x14ac:dyDescent="0.3">
      <c r="A29" s="50" t="s">
        <v>97</v>
      </c>
      <c r="B29" s="50" t="s">
        <v>98</v>
      </c>
    </row>
    <row r="30" spans="1:2" ht="13" x14ac:dyDescent="0.3">
      <c r="A30" s="50" t="s">
        <v>99</v>
      </c>
      <c r="B30" s="50" t="s">
        <v>100</v>
      </c>
    </row>
    <row r="31" spans="1:2" ht="13" x14ac:dyDescent="0.3">
      <c r="A31" s="50" t="s">
        <v>101</v>
      </c>
      <c r="B31" s="50" t="s">
        <v>102</v>
      </c>
    </row>
    <row r="32" spans="1:2" ht="13" x14ac:dyDescent="0.3">
      <c r="A32" s="50" t="s">
        <v>103</v>
      </c>
      <c r="B32" s="50" t="s">
        <v>104</v>
      </c>
    </row>
    <row r="33" spans="1:2" ht="13" x14ac:dyDescent="0.3">
      <c r="A33" s="50" t="s">
        <v>105</v>
      </c>
      <c r="B33" s="50" t="s">
        <v>106</v>
      </c>
    </row>
    <row r="34" spans="1:2" ht="13" x14ac:dyDescent="0.3">
      <c r="A34" s="50" t="s">
        <v>107</v>
      </c>
      <c r="B34" s="50" t="s">
        <v>108</v>
      </c>
    </row>
    <row r="35" spans="1:2" ht="13" x14ac:dyDescent="0.3">
      <c r="A35" s="50" t="s">
        <v>109</v>
      </c>
      <c r="B35" s="50" t="s">
        <v>110</v>
      </c>
    </row>
    <row r="36" spans="1:2" ht="13" x14ac:dyDescent="0.3">
      <c r="A36" s="50" t="s">
        <v>111</v>
      </c>
      <c r="B36" s="50" t="s">
        <v>112</v>
      </c>
    </row>
    <row r="37" spans="1:2" ht="13" x14ac:dyDescent="0.3">
      <c r="A37" s="50" t="s">
        <v>113</v>
      </c>
      <c r="B37" s="50" t="s">
        <v>114</v>
      </c>
    </row>
    <row r="38" spans="1:2" ht="13" x14ac:dyDescent="0.3">
      <c r="A38" s="50" t="s">
        <v>115</v>
      </c>
      <c r="B38" s="50" t="s">
        <v>116</v>
      </c>
    </row>
    <row r="39" spans="1:2" ht="13" x14ac:dyDescent="0.3">
      <c r="A39" s="50" t="s">
        <v>117</v>
      </c>
      <c r="B39" s="50" t="s">
        <v>118</v>
      </c>
    </row>
    <row r="40" spans="1:2" ht="13" x14ac:dyDescent="0.3">
      <c r="A40" s="50" t="s">
        <v>119</v>
      </c>
      <c r="B40" s="50" t="s">
        <v>120</v>
      </c>
    </row>
    <row r="41" spans="1:2" ht="13" x14ac:dyDescent="0.3">
      <c r="A41" s="50" t="s">
        <v>121</v>
      </c>
      <c r="B41" s="50" t="s">
        <v>122</v>
      </c>
    </row>
    <row r="42" spans="1:2" ht="13" x14ac:dyDescent="0.3">
      <c r="A42" s="50" t="s">
        <v>123</v>
      </c>
      <c r="B42" s="50" t="s">
        <v>124</v>
      </c>
    </row>
    <row r="43" spans="1:2" ht="13" x14ac:dyDescent="0.3">
      <c r="A43" s="50" t="s">
        <v>125</v>
      </c>
      <c r="B43" s="50" t="s">
        <v>126</v>
      </c>
    </row>
    <row r="44" spans="1:2" ht="13" x14ac:dyDescent="0.3">
      <c r="A44" s="50" t="s">
        <v>127</v>
      </c>
      <c r="B44" s="50" t="s">
        <v>128</v>
      </c>
    </row>
    <row r="45" spans="1:2" ht="13" x14ac:dyDescent="0.3">
      <c r="A45" s="50" t="s">
        <v>129</v>
      </c>
      <c r="B45" s="50" t="s">
        <v>130</v>
      </c>
    </row>
    <row r="46" spans="1:2" ht="13" x14ac:dyDescent="0.3">
      <c r="A46" s="50" t="s">
        <v>131</v>
      </c>
      <c r="B46" s="50" t="s">
        <v>132</v>
      </c>
    </row>
    <row r="47" spans="1:2" ht="13" x14ac:dyDescent="0.3">
      <c r="A47" s="50" t="s">
        <v>133</v>
      </c>
      <c r="B47" s="50" t="s">
        <v>134</v>
      </c>
    </row>
    <row r="48" spans="1:2" ht="13" x14ac:dyDescent="0.3">
      <c r="A48" s="50" t="s">
        <v>135</v>
      </c>
      <c r="B48" s="50" t="s">
        <v>136</v>
      </c>
    </row>
    <row r="49" spans="1:2" ht="13" x14ac:dyDescent="0.3">
      <c r="A49" s="50" t="s">
        <v>137</v>
      </c>
      <c r="B49" s="50" t="s">
        <v>138</v>
      </c>
    </row>
    <row r="50" spans="1:2" ht="13" x14ac:dyDescent="0.3">
      <c r="A50" s="50" t="s">
        <v>139</v>
      </c>
      <c r="B50" s="50" t="s">
        <v>140</v>
      </c>
    </row>
    <row r="51" spans="1:2" ht="13" x14ac:dyDescent="0.3">
      <c r="A51" s="50" t="s">
        <v>141</v>
      </c>
      <c r="B51" s="50" t="s">
        <v>142</v>
      </c>
    </row>
    <row r="52" spans="1:2" ht="13" x14ac:dyDescent="0.3">
      <c r="A52" s="50" t="s">
        <v>143</v>
      </c>
      <c r="B52" s="50" t="s">
        <v>144</v>
      </c>
    </row>
    <row r="53" spans="1:2" ht="13" x14ac:dyDescent="0.3">
      <c r="A53" s="50" t="s">
        <v>145</v>
      </c>
      <c r="B53" s="50" t="s">
        <v>146</v>
      </c>
    </row>
    <row r="54" spans="1:2" ht="13" x14ac:dyDescent="0.3">
      <c r="A54" s="50" t="s">
        <v>147</v>
      </c>
      <c r="B54" s="50" t="s">
        <v>148</v>
      </c>
    </row>
    <row r="55" spans="1:2" ht="13" x14ac:dyDescent="0.3">
      <c r="A55" s="50" t="s">
        <v>149</v>
      </c>
      <c r="B55" s="50" t="s">
        <v>150</v>
      </c>
    </row>
    <row r="56" spans="1:2" ht="13" x14ac:dyDescent="0.3">
      <c r="A56" s="50" t="s">
        <v>151</v>
      </c>
      <c r="B56" s="50" t="s">
        <v>152</v>
      </c>
    </row>
    <row r="57" spans="1:2" ht="13" x14ac:dyDescent="0.3">
      <c r="A57" s="50" t="s">
        <v>153</v>
      </c>
      <c r="B57" s="50" t="s">
        <v>154</v>
      </c>
    </row>
    <row r="58" spans="1:2" ht="13" x14ac:dyDescent="0.3">
      <c r="A58" s="50" t="s">
        <v>155</v>
      </c>
      <c r="B58" s="50" t="s">
        <v>156</v>
      </c>
    </row>
    <row r="59" spans="1:2" ht="13" x14ac:dyDescent="0.3">
      <c r="A59" s="50" t="s">
        <v>157</v>
      </c>
    </row>
    <row r="60" spans="1:2" ht="13" x14ac:dyDescent="0.3">
      <c r="A60" s="50" t="s">
        <v>158</v>
      </c>
    </row>
    <row r="61" spans="1:2" ht="13" x14ac:dyDescent="0.3">
      <c r="A61" s="50" t="s">
        <v>193</v>
      </c>
    </row>
    <row r="62" spans="1:2" ht="13" x14ac:dyDescent="0.3">
      <c r="A62" s="50" t="s">
        <v>159</v>
      </c>
    </row>
    <row r="63" spans="1:2" ht="13" x14ac:dyDescent="0.3">
      <c r="A63" s="50" t="s">
        <v>160</v>
      </c>
    </row>
    <row r="64" spans="1:2" ht="13" x14ac:dyDescent="0.3">
      <c r="A64" s="50" t="s">
        <v>161</v>
      </c>
    </row>
    <row r="65" spans="1:1" ht="13" x14ac:dyDescent="0.3">
      <c r="A65" s="50" t="s">
        <v>162</v>
      </c>
    </row>
    <row r="66" spans="1:1" ht="13" x14ac:dyDescent="0.3">
      <c r="A66" s="50" t="s">
        <v>163</v>
      </c>
    </row>
    <row r="67" spans="1:1" ht="13" x14ac:dyDescent="0.3">
      <c r="A67" s="50" t="s">
        <v>164</v>
      </c>
    </row>
    <row r="68" spans="1:1" ht="13" x14ac:dyDescent="0.3">
      <c r="A68" s="50" t="s">
        <v>165</v>
      </c>
    </row>
    <row r="69" spans="1:1" ht="13" x14ac:dyDescent="0.3">
      <c r="A69" s="50" t="s">
        <v>166</v>
      </c>
    </row>
  </sheetData>
  <sheetProtection algorithmName="SHA-512" hashValue="yfuCkIUzuITcyORO/9HYUboJusYe1BCAfcU+qhOLMdCvkdO0w1uF8KCEsGDDo8LW0TWN4ezRPmcVjNnCdJeQlA==" saltValue="CXNdrySZUNmPdhoZrH3YrA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17807-6AD1-4E1F-B0A3-D28567B8520C}">
  <dimension ref="A1:O68"/>
  <sheetViews>
    <sheetView workbookViewId="0">
      <selection activeCell="H25" sqref="H25"/>
    </sheetView>
  </sheetViews>
  <sheetFormatPr defaultColWidth="8" defaultRowHeight="10" x14ac:dyDescent="0.2"/>
  <cols>
    <col min="1" max="1" width="9.81640625" style="48" customWidth="1"/>
    <col min="2" max="16384" width="8" style="48"/>
  </cols>
  <sheetData>
    <row r="1" spans="1:15" ht="18.649999999999999" customHeight="1" x14ac:dyDescent="0.35">
      <c r="A1" s="46" t="s">
        <v>167</v>
      </c>
      <c r="B1" s="47"/>
    </row>
    <row r="2" spans="1:15" ht="13" x14ac:dyDescent="0.3">
      <c r="A2" s="49"/>
    </row>
    <row r="3" spans="1:15" ht="15.5" x14ac:dyDescent="0.35">
      <c r="A3" s="52" t="s">
        <v>191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5.5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ht="15.5" x14ac:dyDescent="0.35">
      <c r="A5" s="52" t="s">
        <v>192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5" ht="15.5" x14ac:dyDescent="0.3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15.5" x14ac:dyDescent="0.3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5" ht="15.5" x14ac:dyDescent="0.3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5" ht="15.5" x14ac:dyDescent="0.3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15" ht="15.5" x14ac:dyDescent="0.35">
      <c r="A10" s="52" t="s">
        <v>196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2" spans="1:15" ht="15.5" x14ac:dyDescent="0.35">
      <c r="A12" s="70" t="s">
        <v>194</v>
      </c>
      <c r="B12" s="50"/>
    </row>
    <row r="13" spans="1:15" ht="15.5" x14ac:dyDescent="0.35">
      <c r="A13" s="71" t="s">
        <v>195</v>
      </c>
      <c r="B13" s="50"/>
    </row>
    <row r="14" spans="1:15" ht="13" x14ac:dyDescent="0.3">
      <c r="A14" s="50"/>
      <c r="B14" s="50"/>
    </row>
    <row r="15" spans="1:15" ht="13" x14ac:dyDescent="0.3">
      <c r="A15" s="50"/>
      <c r="B15" s="50"/>
    </row>
    <row r="16" spans="1:15" ht="13" x14ac:dyDescent="0.3">
      <c r="A16" s="50"/>
      <c r="B16" s="50"/>
    </row>
    <row r="17" spans="1:2" ht="13" x14ac:dyDescent="0.3">
      <c r="A17" s="50"/>
      <c r="B17" s="50"/>
    </row>
    <row r="18" spans="1:2" ht="13" x14ac:dyDescent="0.3">
      <c r="A18" s="50"/>
      <c r="B18" s="50"/>
    </row>
    <row r="19" spans="1:2" ht="13" x14ac:dyDescent="0.3">
      <c r="A19" s="50"/>
      <c r="B19" s="50"/>
    </row>
    <row r="20" spans="1:2" ht="13" x14ac:dyDescent="0.3">
      <c r="A20" s="50"/>
      <c r="B20" s="50"/>
    </row>
    <row r="21" spans="1:2" ht="13" x14ac:dyDescent="0.3">
      <c r="A21" s="50"/>
      <c r="B21" s="50"/>
    </row>
    <row r="22" spans="1:2" ht="13" x14ac:dyDescent="0.3">
      <c r="A22" s="50"/>
      <c r="B22" s="50"/>
    </row>
    <row r="23" spans="1:2" ht="13" x14ac:dyDescent="0.3">
      <c r="A23" s="50"/>
      <c r="B23" s="50"/>
    </row>
    <row r="24" spans="1:2" ht="13" x14ac:dyDescent="0.3">
      <c r="A24" s="50"/>
      <c r="B24" s="50"/>
    </row>
    <row r="25" spans="1:2" ht="13" x14ac:dyDescent="0.3">
      <c r="A25" s="50"/>
      <c r="B25" s="50"/>
    </row>
    <row r="26" spans="1:2" ht="13" x14ac:dyDescent="0.3">
      <c r="A26" s="50"/>
      <c r="B26" s="50"/>
    </row>
    <row r="27" spans="1:2" ht="13" x14ac:dyDescent="0.3">
      <c r="A27" s="50"/>
      <c r="B27" s="50"/>
    </row>
    <row r="28" spans="1:2" ht="13" x14ac:dyDescent="0.3">
      <c r="A28" s="50"/>
      <c r="B28" s="50"/>
    </row>
    <row r="29" spans="1:2" ht="13" x14ac:dyDescent="0.3">
      <c r="A29" s="50"/>
      <c r="B29" s="50"/>
    </row>
    <row r="30" spans="1:2" ht="13" x14ac:dyDescent="0.3">
      <c r="A30" s="50"/>
      <c r="B30" s="50"/>
    </row>
    <row r="31" spans="1:2" ht="13" x14ac:dyDescent="0.3">
      <c r="A31" s="50"/>
      <c r="B31" s="50"/>
    </row>
    <row r="32" spans="1:2" ht="13" x14ac:dyDescent="0.3">
      <c r="A32" s="50"/>
      <c r="B32" s="50"/>
    </row>
    <row r="33" spans="1:2" ht="13" x14ac:dyDescent="0.3">
      <c r="A33" s="50"/>
      <c r="B33" s="50"/>
    </row>
    <row r="34" spans="1:2" ht="13" x14ac:dyDescent="0.3">
      <c r="A34" s="50"/>
      <c r="B34" s="50"/>
    </row>
    <row r="35" spans="1:2" ht="13" x14ac:dyDescent="0.3">
      <c r="A35" s="50"/>
      <c r="B35" s="50"/>
    </row>
    <row r="36" spans="1:2" ht="13" x14ac:dyDescent="0.3">
      <c r="A36" s="50"/>
      <c r="B36" s="50"/>
    </row>
    <row r="37" spans="1:2" ht="13" x14ac:dyDescent="0.3">
      <c r="A37" s="50"/>
      <c r="B37" s="50"/>
    </row>
    <row r="38" spans="1:2" ht="13" x14ac:dyDescent="0.3">
      <c r="A38" s="50"/>
      <c r="B38" s="50"/>
    </row>
    <row r="39" spans="1:2" ht="13" x14ac:dyDescent="0.3">
      <c r="A39" s="50"/>
      <c r="B39" s="50"/>
    </row>
    <row r="40" spans="1:2" ht="13" x14ac:dyDescent="0.3">
      <c r="A40" s="50"/>
      <c r="B40" s="50"/>
    </row>
    <row r="41" spans="1:2" ht="13" x14ac:dyDescent="0.3">
      <c r="A41" s="50"/>
      <c r="B41" s="50"/>
    </row>
    <row r="42" spans="1:2" ht="13" x14ac:dyDescent="0.3">
      <c r="A42" s="50"/>
      <c r="B42" s="50"/>
    </row>
    <row r="43" spans="1:2" ht="13" x14ac:dyDescent="0.3">
      <c r="A43" s="50"/>
      <c r="B43" s="50"/>
    </row>
    <row r="44" spans="1:2" ht="13" x14ac:dyDescent="0.3">
      <c r="A44" s="50"/>
      <c r="B44" s="50"/>
    </row>
    <row r="45" spans="1:2" ht="13" x14ac:dyDescent="0.3">
      <c r="A45" s="50"/>
      <c r="B45" s="50"/>
    </row>
    <row r="46" spans="1:2" ht="13" x14ac:dyDescent="0.3">
      <c r="A46" s="50"/>
      <c r="B46" s="50"/>
    </row>
    <row r="47" spans="1:2" ht="13" x14ac:dyDescent="0.3">
      <c r="A47" s="50"/>
      <c r="B47" s="50"/>
    </row>
    <row r="48" spans="1:2" ht="13" x14ac:dyDescent="0.3">
      <c r="A48" s="50"/>
      <c r="B48" s="50"/>
    </row>
    <row r="49" spans="1:2" ht="13" x14ac:dyDescent="0.3">
      <c r="A49" s="50"/>
      <c r="B49" s="50"/>
    </row>
    <row r="50" spans="1:2" ht="13" x14ac:dyDescent="0.3">
      <c r="A50" s="50"/>
      <c r="B50" s="50"/>
    </row>
    <row r="51" spans="1:2" ht="13" x14ac:dyDescent="0.3">
      <c r="A51" s="50"/>
      <c r="B51" s="50"/>
    </row>
    <row r="52" spans="1:2" ht="13" x14ac:dyDescent="0.3">
      <c r="A52" s="50"/>
      <c r="B52" s="50"/>
    </row>
    <row r="53" spans="1:2" ht="13" x14ac:dyDescent="0.3">
      <c r="A53" s="50"/>
      <c r="B53" s="50"/>
    </row>
    <row r="54" spans="1:2" ht="13" x14ac:dyDescent="0.3">
      <c r="A54" s="50"/>
      <c r="B54" s="50"/>
    </row>
    <row r="55" spans="1:2" ht="13" x14ac:dyDescent="0.3">
      <c r="A55" s="50"/>
      <c r="B55" s="50"/>
    </row>
    <row r="56" spans="1:2" ht="13" x14ac:dyDescent="0.3">
      <c r="A56" s="50"/>
      <c r="B56" s="50"/>
    </row>
    <row r="57" spans="1:2" ht="13" x14ac:dyDescent="0.3">
      <c r="A57" s="50"/>
      <c r="B57" s="50"/>
    </row>
    <row r="58" spans="1:2" ht="13" x14ac:dyDescent="0.3">
      <c r="A58" s="50"/>
    </row>
    <row r="59" spans="1:2" ht="13" x14ac:dyDescent="0.3">
      <c r="A59" s="50"/>
    </row>
    <row r="60" spans="1:2" ht="13" x14ac:dyDescent="0.3">
      <c r="A60" s="50"/>
    </row>
    <row r="61" spans="1:2" ht="13" x14ac:dyDescent="0.3">
      <c r="A61" s="50"/>
    </row>
    <row r="62" spans="1:2" ht="13" x14ac:dyDescent="0.3">
      <c r="A62" s="50"/>
    </row>
    <row r="63" spans="1:2" ht="13" x14ac:dyDescent="0.3">
      <c r="A63" s="50"/>
    </row>
    <row r="64" spans="1:2" ht="13" x14ac:dyDescent="0.3">
      <c r="A64" s="50"/>
    </row>
    <row r="65" spans="1:1" ht="13" x14ac:dyDescent="0.3">
      <c r="A65" s="50"/>
    </row>
    <row r="66" spans="1:1" ht="13" x14ac:dyDescent="0.3">
      <c r="A66" s="50"/>
    </row>
    <row r="67" spans="1:1" ht="13" x14ac:dyDescent="0.3">
      <c r="A67" s="50"/>
    </row>
    <row r="68" spans="1:1" ht="13" x14ac:dyDescent="0.3">
      <c r="A68" s="50"/>
    </row>
  </sheetData>
  <sheetProtection algorithmName="SHA-512" hashValue="W5EztZAcWIJMJQiqfdHYazsaHjyoeij5JvFDYwMR25gDsiQnqaKx8D+2a6NPGlSAgQbRLytQ7HhXgqyVoRpHhQ==" saltValue="bf13xoYJg/TjFUzP4n257g==" spinCount="10000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A5290-7D35-4E07-BD62-B177900389E0}">
  <dimension ref="A1:CR65"/>
  <sheetViews>
    <sheetView topLeftCell="A7" workbookViewId="0"/>
  </sheetViews>
  <sheetFormatPr defaultColWidth="8" defaultRowHeight="10" x14ac:dyDescent="0.2"/>
  <cols>
    <col min="1" max="1" width="9.81640625" style="48" customWidth="1"/>
    <col min="2" max="16384" width="8" style="48"/>
  </cols>
  <sheetData>
    <row r="1" spans="1:96" ht="18.649999999999999" customHeight="1" x14ac:dyDescent="0.35">
      <c r="A1" s="46" t="s">
        <v>172</v>
      </c>
      <c r="B1" s="47"/>
    </row>
    <row r="2" spans="1:96" ht="13" x14ac:dyDescent="0.3">
      <c r="A2" s="49"/>
    </row>
    <row r="3" spans="1:96" ht="15.5" x14ac:dyDescent="0.35">
      <c r="A3" s="52" t="s">
        <v>173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</row>
    <row r="4" spans="1:96" ht="15.5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</row>
    <row r="5" spans="1:96" ht="29" customHeight="1" x14ac:dyDescent="0.35">
      <c r="A5" s="104" t="s">
        <v>174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</row>
    <row r="6" spans="1:96" ht="15.5" x14ac:dyDescent="0.3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</row>
    <row r="7" spans="1:96" ht="63" customHeight="1" x14ac:dyDescent="0.35">
      <c r="A7" s="104" t="s">
        <v>197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</row>
    <row r="8" spans="1:96" ht="15.5" x14ac:dyDescent="0.3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</row>
    <row r="9" spans="1:96" ht="15.5" x14ac:dyDescent="0.35">
      <c r="A9" s="52" t="s">
        <v>175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</row>
    <row r="10" spans="1:96" ht="15.5" x14ac:dyDescent="0.35">
      <c r="A10" s="52"/>
      <c r="B10" s="53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</row>
    <row r="11" spans="1:96" ht="15.5" x14ac:dyDescent="0.35">
      <c r="A11" s="52" t="s">
        <v>176</v>
      </c>
      <c r="B11" s="53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</row>
    <row r="12" spans="1:96" ht="15.5" x14ac:dyDescent="0.35">
      <c r="A12" s="52"/>
      <c r="B12" s="53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</row>
    <row r="13" spans="1:96" ht="15.5" x14ac:dyDescent="0.35">
      <c r="A13" s="52"/>
      <c r="B13" s="53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</row>
    <row r="14" spans="1:96" ht="15.5" x14ac:dyDescent="0.35">
      <c r="A14" s="52"/>
      <c r="B14" s="53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</row>
    <row r="15" spans="1:96" ht="15.5" x14ac:dyDescent="0.35">
      <c r="A15" s="52" t="s">
        <v>177</v>
      </c>
      <c r="B15" s="53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</row>
    <row r="16" spans="1:96" ht="15.5" x14ac:dyDescent="0.35">
      <c r="A16" s="52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</row>
    <row r="17" spans="1:96" ht="15.5" x14ac:dyDescent="0.35">
      <c r="A17" s="52" t="s">
        <v>168</v>
      </c>
      <c r="B17" s="53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</row>
    <row r="18" spans="1:96" ht="15.5" x14ac:dyDescent="0.35">
      <c r="A18" s="52"/>
      <c r="B18" s="53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</row>
    <row r="19" spans="1:96" ht="15.5" x14ac:dyDescent="0.35">
      <c r="A19" s="52" t="s">
        <v>169</v>
      </c>
      <c r="B19" s="53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</row>
    <row r="20" spans="1:96" ht="15.5" x14ac:dyDescent="0.35">
      <c r="A20" s="52"/>
      <c r="B20" s="53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</row>
    <row r="21" spans="1:96" ht="15.5" x14ac:dyDescent="0.35">
      <c r="A21" s="52" t="s">
        <v>170</v>
      </c>
      <c r="B21" s="53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</row>
    <row r="22" spans="1:96" ht="15.5" x14ac:dyDescent="0.35">
      <c r="A22" s="52"/>
      <c r="B22" s="53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</row>
    <row r="23" spans="1:96" ht="15.5" x14ac:dyDescent="0.35">
      <c r="A23" s="52" t="s">
        <v>171</v>
      </c>
      <c r="B23" s="53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</row>
    <row r="24" spans="1:96" ht="15.5" x14ac:dyDescent="0.35">
      <c r="A24" s="52"/>
      <c r="B24" s="53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</row>
    <row r="25" spans="1:96" ht="15.5" x14ac:dyDescent="0.35">
      <c r="A25" s="52" t="s">
        <v>179</v>
      </c>
      <c r="B25" s="53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</row>
    <row r="26" spans="1:96" ht="15.5" x14ac:dyDescent="0.35">
      <c r="A26" s="52"/>
      <c r="B26" s="53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</row>
    <row r="27" spans="1:96" ht="15.5" x14ac:dyDescent="0.35">
      <c r="A27" s="52"/>
      <c r="B27" s="53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</row>
    <row r="28" spans="1:96" ht="15.5" x14ac:dyDescent="0.35">
      <c r="A28" s="52"/>
      <c r="B28" s="53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</row>
    <row r="29" spans="1:96" ht="48" customHeight="1" x14ac:dyDescent="0.35">
      <c r="A29" s="104" t="s">
        <v>178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</row>
    <row r="30" spans="1:96" ht="15.5" x14ac:dyDescent="0.35">
      <c r="A30" s="52"/>
      <c r="B30" s="53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</row>
    <row r="31" spans="1:96" ht="15.5" x14ac:dyDescent="0.35">
      <c r="A31" s="52"/>
      <c r="B31" s="53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</row>
    <row r="32" spans="1:96" ht="15.5" x14ac:dyDescent="0.35">
      <c r="A32" s="52" t="s">
        <v>180</v>
      </c>
      <c r="B32" s="53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</row>
    <row r="33" spans="1:96" ht="15.5" x14ac:dyDescent="0.35">
      <c r="A33" s="52"/>
      <c r="B33" s="53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</row>
    <row r="34" spans="1:96" ht="33" customHeight="1" x14ac:dyDescent="0.35">
      <c r="A34" s="104" t="s">
        <v>181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</row>
    <row r="35" spans="1:96" ht="15.5" x14ac:dyDescent="0.35">
      <c r="A35" s="53"/>
      <c r="B35" s="53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</row>
    <row r="36" spans="1:96" ht="15.5" x14ac:dyDescent="0.35">
      <c r="A36" s="53"/>
      <c r="B36" s="53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</row>
    <row r="37" spans="1:96" ht="15.5" x14ac:dyDescent="0.35">
      <c r="A37" s="53"/>
      <c r="B37" s="53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</row>
    <row r="38" spans="1:96" ht="15.5" x14ac:dyDescent="0.35">
      <c r="A38" s="53"/>
      <c r="B38" s="53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</row>
    <row r="39" spans="1:96" ht="15.5" x14ac:dyDescent="0.35">
      <c r="A39" s="53"/>
      <c r="B39" s="53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</row>
    <row r="40" spans="1:96" ht="15.5" x14ac:dyDescent="0.35">
      <c r="A40" s="53"/>
      <c r="B40" s="53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</row>
    <row r="41" spans="1:96" ht="15.5" x14ac:dyDescent="0.35">
      <c r="A41" s="53"/>
      <c r="B41" s="53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</row>
    <row r="42" spans="1:96" ht="15.5" x14ac:dyDescent="0.35">
      <c r="A42" s="53"/>
      <c r="B42" s="53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</row>
    <row r="43" spans="1:96" ht="15.5" x14ac:dyDescent="0.35">
      <c r="A43" s="53"/>
      <c r="B43" s="53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</row>
    <row r="44" spans="1:96" ht="15.5" x14ac:dyDescent="0.35">
      <c r="A44" s="53"/>
      <c r="B44" s="53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</row>
    <row r="45" spans="1:96" ht="15.5" x14ac:dyDescent="0.35">
      <c r="A45" s="53"/>
      <c r="B45" s="53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2"/>
      <c r="CR45" s="52"/>
    </row>
    <row r="46" spans="1:96" ht="15.5" x14ac:dyDescent="0.35">
      <c r="A46" s="53"/>
      <c r="B46" s="53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</row>
    <row r="47" spans="1:96" ht="13" x14ac:dyDescent="0.3">
      <c r="A47" s="50"/>
      <c r="B47" s="50"/>
    </row>
    <row r="48" spans="1:96" ht="13" x14ac:dyDescent="0.3">
      <c r="A48" s="50"/>
      <c r="B48" s="50"/>
    </row>
    <row r="49" spans="1:2" ht="13" x14ac:dyDescent="0.3">
      <c r="A49" s="50"/>
      <c r="B49" s="50"/>
    </row>
    <row r="50" spans="1:2" ht="13" x14ac:dyDescent="0.3">
      <c r="A50" s="50"/>
      <c r="B50" s="50"/>
    </row>
    <row r="51" spans="1:2" ht="13" x14ac:dyDescent="0.3">
      <c r="A51" s="50"/>
      <c r="B51" s="50"/>
    </row>
    <row r="52" spans="1:2" ht="13" x14ac:dyDescent="0.3">
      <c r="A52" s="50"/>
      <c r="B52" s="50"/>
    </row>
    <row r="53" spans="1:2" ht="13" x14ac:dyDescent="0.3">
      <c r="A53" s="50"/>
      <c r="B53" s="50"/>
    </row>
    <row r="54" spans="1:2" ht="13" x14ac:dyDescent="0.3">
      <c r="A54" s="50"/>
      <c r="B54" s="50"/>
    </row>
    <row r="55" spans="1:2" ht="13" x14ac:dyDescent="0.3">
      <c r="A55" s="50"/>
    </row>
    <row r="56" spans="1:2" ht="13" x14ac:dyDescent="0.3">
      <c r="A56" s="50"/>
    </row>
    <row r="57" spans="1:2" ht="13" x14ac:dyDescent="0.3">
      <c r="A57" s="50"/>
    </row>
    <row r="58" spans="1:2" ht="13" x14ac:dyDescent="0.3">
      <c r="A58" s="50"/>
    </row>
    <row r="59" spans="1:2" ht="13" x14ac:dyDescent="0.3">
      <c r="A59" s="50"/>
    </row>
    <row r="60" spans="1:2" ht="13" x14ac:dyDescent="0.3">
      <c r="A60" s="50"/>
    </row>
    <row r="61" spans="1:2" ht="13" x14ac:dyDescent="0.3">
      <c r="A61" s="50"/>
    </row>
    <row r="62" spans="1:2" ht="13" x14ac:dyDescent="0.3">
      <c r="A62" s="50"/>
    </row>
    <row r="63" spans="1:2" ht="13" x14ac:dyDescent="0.3">
      <c r="A63" s="50"/>
    </row>
    <row r="64" spans="1:2" ht="13" x14ac:dyDescent="0.3">
      <c r="A64" s="50"/>
    </row>
    <row r="65" spans="1:1" ht="13" x14ac:dyDescent="0.3">
      <c r="A65" s="50"/>
    </row>
  </sheetData>
  <sheetProtection algorithmName="SHA-512" hashValue="+pjU7E2NfquROKlUpvgQa0On71yrn8vtHnYgtY2eMPskw2NJFJp8A5niuY4NjdsTEp761glhPKr9J9/jbKx3QA==" saltValue="UXeX9R4uj9MipslHUoWu/g==" spinCount="100000" sheet="1" objects="1" scenarios="1"/>
  <mergeCells count="4">
    <mergeCell ref="A5:AE5"/>
    <mergeCell ref="A7:AE7"/>
    <mergeCell ref="A29:AE29"/>
    <mergeCell ref="A34:AE34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D44B7334CB2946A46025FE9C4C7073" ma:contentTypeVersion="12" ma:contentTypeDescription="Vytvoří nový dokument" ma:contentTypeScope="" ma:versionID="ab5242eaef2f6f49d193791bf8555efb">
  <xsd:schema xmlns:xsd="http://www.w3.org/2001/XMLSchema" xmlns:xs="http://www.w3.org/2001/XMLSchema" xmlns:p="http://schemas.microsoft.com/office/2006/metadata/properties" xmlns:ns2="8c368b55-e87a-4ebd-8029-6174d4e7c36d" xmlns:ns3="77241950-2d33-4ddb-a3ca-c8110636c688" targetNamespace="http://schemas.microsoft.com/office/2006/metadata/properties" ma:root="true" ma:fieldsID="21803b2920125966ebc2f55bbe501063" ns2:_="" ns3:_="">
    <xsd:import namespace="8c368b55-e87a-4ebd-8029-6174d4e7c36d"/>
    <xsd:import namespace="77241950-2d33-4ddb-a3ca-c8110636c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68b55-e87a-4ebd-8029-6174d4e7c3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41950-2d33-4ddb-a3ca-c8110636c6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fe627a-62b6-4319-b7f6-2a165d91368c}" ma:internalName="TaxCatchAll" ma:showField="CatchAllData" ma:web="77241950-2d33-4ddb-a3ca-c8110636c6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368b55-e87a-4ebd-8029-6174d4e7c36d">
      <Terms xmlns="http://schemas.microsoft.com/office/infopath/2007/PartnerControls"/>
    </lcf76f155ced4ddcb4097134ff3c332f>
    <TaxCatchAll xmlns="77241950-2d33-4ddb-a3ca-c8110636c688" xsi:nil="true"/>
  </documentManagement>
</p:properties>
</file>

<file path=customXml/itemProps1.xml><?xml version="1.0" encoding="utf-8"?>
<ds:datastoreItem xmlns:ds="http://schemas.openxmlformats.org/officeDocument/2006/customXml" ds:itemID="{A4A860D6-E0F8-42E2-AA66-56DD166B9CB3}"/>
</file>

<file path=customXml/itemProps2.xml><?xml version="1.0" encoding="utf-8"?>
<ds:datastoreItem xmlns:ds="http://schemas.openxmlformats.org/officeDocument/2006/customXml" ds:itemID="{6AC376D9-C61F-4151-942E-F38CD5142A96}"/>
</file>

<file path=customXml/itemProps3.xml><?xml version="1.0" encoding="utf-8"?>
<ds:datastoreItem xmlns:ds="http://schemas.openxmlformats.org/officeDocument/2006/customXml" ds:itemID="{5367DC60-AECE-4153-995A-CC73ADCDC7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stavby</vt:lpstr>
      <vt:lpstr>Příloha č.1</vt:lpstr>
      <vt:lpstr>Příloha č.2</vt:lpstr>
      <vt:lpstr>Příloha č.3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Endrle</dc:creator>
  <cp:lastModifiedBy>Pavel Endrle</cp:lastModifiedBy>
  <dcterms:created xsi:type="dcterms:W3CDTF">2025-02-04T07:08:00Z</dcterms:created>
  <dcterms:modified xsi:type="dcterms:W3CDTF">2025-04-03T20:55:49Z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0x01010055D44B7334CB2946A46025FE9C4C7073</vt:lpwstr>
  </property>
</Properties>
</file>